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24195" windowHeight="9570" tabRatio="673" activeTab="0"/>
  </bookViews>
  <sheets>
    <sheet name="Button" sheetId="1" r:id="rId1"/>
    <sheet name="Sleeve Evaluation" sheetId="2" state="hidden" r:id="rId2"/>
  </sheets>
  <definedNames/>
  <calcPr fullCalcOnLoad="1"/>
</workbook>
</file>

<file path=xl/sharedStrings.xml><?xml version="1.0" encoding="utf-8"?>
<sst xmlns="http://schemas.openxmlformats.org/spreadsheetml/2006/main" count="699" uniqueCount="83">
  <si>
    <t>E</t>
  </si>
  <si>
    <t>F</t>
  </si>
  <si>
    <t>C</t>
  </si>
  <si>
    <t>1/64"</t>
  </si>
  <si>
    <t>Working Range Deflection (inch)</t>
  </si>
  <si>
    <t>Delta Deflec</t>
  </si>
  <si>
    <t>FIG 750 Travel Factor=6</t>
  </si>
  <si>
    <t>FIG 500 Travel Factor=4</t>
  </si>
  <si>
    <t>FIG 375 Travel Factor=3</t>
  </si>
  <si>
    <t>FIG 250 Travel Factor=2</t>
  </si>
  <si>
    <t>FIG 125 Travel Factor=1</t>
  </si>
  <si>
    <t>Start load @ 45%</t>
  </si>
  <si>
    <t>GRADUATION FOR EACH ROW SHOWN ABOVE</t>
  </si>
  <si>
    <t>EFFECTIVE SPRING RATE=ABSOLUTE VALUE(OPERATING LOAD-INSTALLED LOAD)/MOVEMENT</t>
  </si>
  <si>
    <t>Constants</t>
  </si>
  <si>
    <t>A</t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</si>
  <si>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(X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*A+X*B+C) Load Lbs.</t>
    </r>
  </si>
  <si>
    <t>B</t>
  </si>
  <si>
    <t>INITIAL MOVEMENT</t>
  </si>
  <si>
    <t>XO</t>
  </si>
  <si>
    <t>D</t>
  </si>
  <si>
    <r>
      <t>X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 (Y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*D+Y*E+F) Mvmt. Inches</t>
    </r>
  </si>
  <si>
    <t>Input Mvmt. &amp; Direction Inst. to Oper. (In.)=</t>
  </si>
  <si>
    <t>Input Operating Load (Lbs.)=</t>
  </si>
  <si>
    <t>Calculated Spring Size=</t>
  </si>
  <si>
    <t>Figure Number=</t>
  </si>
  <si>
    <t>Calculated Installed Load Lbs.)=</t>
  </si>
  <si>
    <t>%Variability=</t>
  </si>
  <si>
    <t>Effective Spring Rate (Lbs./In.)=</t>
  </si>
  <si>
    <t>Installed Length Min.(Ins.)=</t>
  </si>
  <si>
    <t>Installed Length Max.(Ins.)=</t>
  </si>
  <si>
    <t>Mvmt. &amp; Direction Inst. to Oper. (In.)=</t>
  </si>
  <si>
    <t>Operating Load (Lbs.)=</t>
  </si>
  <si>
    <t>FIG 150 Travel Factor=1</t>
  </si>
  <si>
    <t>FIG 125</t>
  </si>
  <si>
    <t>Inst. to Oper. Spring Position (Ins.)=Xp=(Y2*D+Y*E+F)</t>
  </si>
  <si>
    <r>
      <t>Rated Movement (Ins.)=X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>=Mvmt/Travel Factor + Xp=</t>
    </r>
  </si>
  <si>
    <t>SIZED</t>
  </si>
  <si>
    <r>
      <t>Calculated Installed Load (Lbs.)(Y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 xml:space="preserve"> )=(X</t>
    </r>
    <r>
      <rPr>
        <b/>
        <vertAlign val="subscript"/>
        <sz val="10"/>
        <rFont val="Arial"/>
        <family val="2"/>
      </rPr>
      <t>p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*A+X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*B+C)=</t>
    </r>
  </si>
  <si>
    <t>Check of Calculated Installed Load (Lbs.)=</t>
  </si>
  <si>
    <t>Length Adjustment for Ordered Install Load (Ins.)=</t>
  </si>
  <si>
    <t>FIG 150 Travel Factor=2</t>
  </si>
  <si>
    <t>FIG 250</t>
  </si>
  <si>
    <t>FIG 150 Travel Factor=3</t>
  </si>
  <si>
    <t>FIG 375</t>
  </si>
  <si>
    <t>FIG 150 Travel Factor=4</t>
  </si>
  <si>
    <t>FIG 500</t>
  </si>
  <si>
    <t>FIG 150 Travel Factor=6</t>
  </si>
  <si>
    <t>FIG 750</t>
  </si>
  <si>
    <t>F Min</t>
  </si>
  <si>
    <t>F Max</t>
  </si>
  <si>
    <t>FW Min</t>
  </si>
  <si>
    <t>FW Max</t>
  </si>
  <si>
    <t>ABC Min</t>
  </si>
  <si>
    <t>ABC Max</t>
  </si>
  <si>
    <t xml:space="preserve"> </t>
  </si>
  <si>
    <t>CARBON STEEL SPRING SIZES / LOADS (lbs)</t>
  </si>
  <si>
    <t>1CS</t>
  </si>
  <si>
    <t>2CS</t>
  </si>
  <si>
    <t>3CS</t>
  </si>
  <si>
    <t>4CS</t>
  </si>
  <si>
    <t>5CS</t>
  </si>
  <si>
    <t>6CS</t>
  </si>
  <si>
    <t>7CS</t>
  </si>
  <si>
    <t>8CS</t>
  </si>
  <si>
    <t>9CS</t>
  </si>
  <si>
    <t>10CS</t>
  </si>
  <si>
    <t>11CS</t>
  </si>
  <si>
    <t>12CS</t>
  </si>
  <si>
    <t>13CS</t>
  </si>
  <si>
    <t>14CS</t>
  </si>
  <si>
    <t>15CS</t>
  </si>
  <si>
    <t>16CS</t>
  </si>
  <si>
    <t>17CS</t>
  </si>
  <si>
    <t>18CS</t>
  </si>
  <si>
    <t>19CS</t>
  </si>
  <si>
    <t>20CS</t>
  </si>
  <si>
    <t>21CS</t>
  </si>
  <si>
    <t>22CS</t>
  </si>
  <si>
    <t>Input Typt (Case Sensitive)=</t>
  </si>
  <si>
    <t>---</t>
  </si>
  <si>
    <t>X79</t>
  </si>
  <si>
    <t>Input Type (Case Sensitive)=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</si>
</sst>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#"/>
    <numFmt numFmtId="171" formatCode="0.0000_);[Red]\(0.0000\)"/>
    <numFmt numFmtId="172" formatCode="#\ ???/???"/>
    <numFmt numFmtId="173" formatCode="0.000E+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7.5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1" fontId="0" fillId="35" borderId="14" xfId="0" applyNumberFormat="1" applyFill="1" applyBorder="1" applyAlignment="1">
      <alignment horizontal="center" vertical="center"/>
    </xf>
    <xf numFmtId="1" fontId="0" fillId="36" borderId="15" xfId="0" applyNumberFormat="1" applyFill="1" applyBorder="1" applyAlignment="1">
      <alignment horizontal="center" vertical="center"/>
    </xf>
    <xf numFmtId="1" fontId="0" fillId="37" borderId="16" xfId="0" applyNumberFormat="1" applyFont="1" applyFill="1" applyBorder="1" applyAlignment="1">
      <alignment horizontal="center" vertical="center"/>
    </xf>
    <xf numFmtId="171" fontId="0" fillId="36" borderId="17" xfId="0" applyNumberForma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 horizontal="center" vertical="center" wrapText="1"/>
    </xf>
    <xf numFmtId="172" fontId="0" fillId="34" borderId="15" xfId="0" applyNumberFormat="1" applyFont="1" applyFill="1" applyBorder="1" applyAlignment="1">
      <alignment horizontal="center" vertical="center" wrapText="1"/>
    </xf>
    <xf numFmtId="172" fontId="0" fillId="35" borderId="15" xfId="0" applyNumberFormat="1" applyFill="1" applyBorder="1" applyAlignment="1">
      <alignment horizontal="center" vertical="center"/>
    </xf>
    <xf numFmtId="172" fontId="0" fillId="36" borderId="15" xfId="0" applyNumberFormat="1" applyFill="1" applyBorder="1" applyAlignment="1">
      <alignment horizontal="center" vertical="center"/>
    </xf>
    <xf numFmtId="172" fontId="0" fillId="37" borderId="16" xfId="0" applyNumberFormat="1" applyFill="1" applyBorder="1" applyAlignment="1">
      <alignment horizontal="center" vertical="center" shrinkToFit="1"/>
    </xf>
    <xf numFmtId="165" fontId="0" fillId="36" borderId="17" xfId="0" applyNumberForma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165" fontId="0" fillId="36" borderId="15" xfId="0" applyNumberFormat="1" applyFill="1" applyBorder="1" applyAlignment="1">
      <alignment horizontal="center" vertical="center"/>
    </xf>
    <xf numFmtId="165" fontId="0" fillId="37" borderId="16" xfId="0" applyNumberFormat="1" applyFill="1" applyBorder="1" applyAlignment="1">
      <alignment horizontal="center" vertical="center"/>
    </xf>
    <xf numFmtId="172" fontId="0" fillId="33" borderId="19" xfId="0" applyNumberFormat="1" applyFont="1" applyFill="1" applyBorder="1" applyAlignment="1">
      <alignment horizontal="center" vertical="center" wrapText="1"/>
    </xf>
    <xf numFmtId="172" fontId="0" fillId="34" borderId="20" xfId="0" applyNumberFormat="1" applyFont="1" applyFill="1" applyBorder="1" applyAlignment="1">
      <alignment horizontal="center" vertical="center" wrapText="1"/>
    </xf>
    <xf numFmtId="172" fontId="0" fillId="35" borderId="20" xfId="0" applyNumberFormat="1" applyFill="1" applyBorder="1" applyAlignment="1">
      <alignment horizontal="center" vertical="center"/>
    </xf>
    <xf numFmtId="172" fontId="0" fillId="36" borderId="20" xfId="0" applyNumberFormat="1" applyFill="1" applyBorder="1" applyAlignment="1">
      <alignment horizontal="center" vertical="center"/>
    </xf>
    <xf numFmtId="172" fontId="0" fillId="37" borderId="21" xfId="0" applyNumberFormat="1" applyFill="1" applyBorder="1" applyAlignment="1">
      <alignment horizontal="center" vertical="center" shrinkToFit="1"/>
    </xf>
    <xf numFmtId="1" fontId="0" fillId="35" borderId="15" xfId="0" applyNumberFormat="1" applyFill="1" applyBorder="1" applyAlignment="1">
      <alignment horizontal="center" vertical="center"/>
    </xf>
    <xf numFmtId="172" fontId="0" fillId="33" borderId="22" xfId="0" applyNumberFormat="1" applyFont="1" applyFill="1" applyBorder="1" applyAlignment="1">
      <alignment horizontal="center" vertical="center" wrapText="1"/>
    </xf>
    <xf numFmtId="172" fontId="0" fillId="34" borderId="23" xfId="0" applyNumberFormat="1" applyFont="1" applyFill="1" applyBorder="1" applyAlignment="1">
      <alignment horizontal="center" vertical="center" wrapText="1"/>
    </xf>
    <xf numFmtId="172" fontId="0" fillId="35" borderId="23" xfId="0" applyNumberFormat="1" applyFill="1" applyBorder="1" applyAlignment="1">
      <alignment horizontal="center" vertical="center"/>
    </xf>
    <xf numFmtId="172" fontId="0" fillId="36" borderId="23" xfId="0" applyNumberFormat="1" applyFill="1" applyBorder="1" applyAlignment="1">
      <alignment horizontal="center" vertical="center"/>
    </xf>
    <xf numFmtId="172" fontId="0" fillId="37" borderId="24" xfId="0" applyNumberFormat="1" applyFill="1" applyBorder="1" applyAlignment="1">
      <alignment horizontal="center" vertical="center" shrinkToFit="1"/>
    </xf>
    <xf numFmtId="0" fontId="0" fillId="0" borderId="25" xfId="0" applyBorder="1" applyAlignment="1">
      <alignment/>
    </xf>
    <xf numFmtId="164" fontId="7" fillId="35" borderId="26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0" fillId="0" borderId="27" xfId="0" applyBorder="1" applyAlignment="1">
      <alignment/>
    </xf>
    <xf numFmtId="164" fontId="11" fillId="37" borderId="26" xfId="0" applyNumberFormat="1" applyFont="1" applyFill="1" applyBorder="1" applyAlignment="1">
      <alignment horizontal="center" vertical="center"/>
    </xf>
    <xf numFmtId="0" fontId="0" fillId="37" borderId="26" xfId="0" applyFill="1" applyBorder="1" applyAlignment="1">
      <alignment/>
    </xf>
    <xf numFmtId="11" fontId="0" fillId="35" borderId="26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 quotePrefix="1">
      <alignment horizontal="right"/>
    </xf>
    <xf numFmtId="164" fontId="4" fillId="38" borderId="0" xfId="0" applyNumberFormat="1" applyFont="1" applyFill="1" applyBorder="1" applyAlignment="1">
      <alignment horizontal="left"/>
    </xf>
    <xf numFmtId="1" fontId="4" fillId="38" borderId="0" xfId="0" applyNumberFormat="1" applyFont="1" applyFill="1" applyBorder="1" applyAlignment="1">
      <alignment horizontal="left"/>
    </xf>
    <xf numFmtId="2" fontId="4" fillId="0" borderId="0" xfId="0" applyNumberFormat="1" applyFont="1" applyAlignment="1" quotePrefix="1">
      <alignment horizontal="left"/>
    </xf>
    <xf numFmtId="165" fontId="4" fillId="0" borderId="30" xfId="0" applyNumberFormat="1" applyFont="1" applyBorder="1" applyAlignment="1" quotePrefix="1">
      <alignment horizontal="left"/>
    </xf>
    <xf numFmtId="2" fontId="4" fillId="0" borderId="31" xfId="0" applyNumberFormat="1" applyFont="1" applyBorder="1" applyAlignment="1" quotePrefix="1">
      <alignment horizontal="left"/>
    </xf>
    <xf numFmtId="2" fontId="4" fillId="0" borderId="31" xfId="0" applyNumberFormat="1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13" fontId="4" fillId="0" borderId="31" xfId="0" applyNumberFormat="1" applyFont="1" applyBorder="1" applyAlignment="1" quotePrefix="1">
      <alignment horizontal="left"/>
    </xf>
    <xf numFmtId="10" fontId="4" fillId="0" borderId="31" xfId="0" applyNumberFormat="1" applyFont="1" applyBorder="1" applyAlignment="1" quotePrefix="1">
      <alignment horizontal="left"/>
    </xf>
    <xf numFmtId="13" fontId="4" fillId="0" borderId="31" xfId="0" applyNumberFormat="1" applyFont="1" applyFill="1" applyBorder="1" applyAlignment="1" quotePrefix="1">
      <alignment horizontal="center" vertical="center"/>
    </xf>
    <xf numFmtId="0" fontId="0" fillId="0" borderId="0" xfId="0" applyAlignment="1" quotePrefix="1">
      <alignment/>
    </xf>
    <xf numFmtId="13" fontId="4" fillId="0" borderId="31" xfId="0" applyNumberFormat="1" applyFont="1" applyBorder="1" applyAlignment="1" quotePrefix="1">
      <alignment horizontal="center"/>
    </xf>
    <xf numFmtId="13" fontId="4" fillId="0" borderId="32" xfId="0" applyNumberFormat="1" applyFont="1" applyBorder="1" applyAlignment="1" quotePrefix="1">
      <alignment horizont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3" fontId="0" fillId="39" borderId="26" xfId="0" applyNumberFormat="1" applyFont="1" applyFill="1" applyBorder="1" applyAlignment="1" quotePrefix="1">
      <alignment horizontal="center" vertical="center"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  <xf numFmtId="2" fontId="4" fillId="0" borderId="35" xfId="0" applyNumberFormat="1" applyFont="1" applyBorder="1" applyAlignment="1" quotePrefix="1">
      <alignment horizontal="center"/>
    </xf>
    <xf numFmtId="0" fontId="0" fillId="0" borderId="16" xfId="0" applyBorder="1" applyAlignment="1">
      <alignment/>
    </xf>
    <xf numFmtId="2" fontId="4" fillId="0" borderId="26" xfId="0" applyNumberFormat="1" applyFont="1" applyBorder="1" applyAlignment="1" quotePrefix="1">
      <alignment horizontal="center"/>
    </xf>
    <xf numFmtId="0" fontId="0" fillId="0" borderId="21" xfId="0" applyBorder="1" applyAlignment="1">
      <alignment wrapText="1"/>
    </xf>
    <xf numFmtId="49" fontId="0" fillId="36" borderId="17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wrapText="1" shrinkToFi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3" fontId="0" fillId="0" borderId="37" xfId="0" applyNumberFormat="1" applyFill="1" applyBorder="1" applyAlignment="1" quotePrefix="1">
      <alignment horizontal="center" vertical="center"/>
    </xf>
    <xf numFmtId="3" fontId="0" fillId="0" borderId="38" xfId="0" applyNumberFormat="1" applyFill="1" applyBorder="1" applyAlignment="1" quotePrefix="1">
      <alignment horizontal="center" vertical="center"/>
    </xf>
    <xf numFmtId="3" fontId="0" fillId="0" borderId="22" xfId="0" applyNumberFormat="1" applyFill="1" applyBorder="1" applyAlignment="1" quotePrefix="1">
      <alignment horizontal="center" vertical="center"/>
    </xf>
    <xf numFmtId="3" fontId="0" fillId="0" borderId="39" xfId="0" applyNumberFormat="1" applyBorder="1" applyAlignment="1" quotePrefix="1">
      <alignment horizontal="center" vertical="center"/>
    </xf>
    <xf numFmtId="3" fontId="0" fillId="39" borderId="39" xfId="0" applyNumberFormat="1" applyFill="1" applyBorder="1" applyAlignment="1" quotePrefix="1">
      <alignment horizontal="center" vertical="center"/>
    </xf>
    <xf numFmtId="165" fontId="0" fillId="36" borderId="40" xfId="0" applyNumberFormat="1" applyFill="1" applyBorder="1" applyAlignment="1">
      <alignment horizontal="center" vertical="center"/>
    </xf>
    <xf numFmtId="3" fontId="0" fillId="39" borderId="41" xfId="0" applyNumberFormat="1" applyFill="1" applyBorder="1" applyAlignment="1" quotePrefix="1">
      <alignment horizontal="center" vertical="center"/>
    </xf>
    <xf numFmtId="3" fontId="0" fillId="39" borderId="42" xfId="0" applyNumberFormat="1" applyFill="1" applyBorder="1" applyAlignment="1" quotePrefix="1">
      <alignment horizontal="center" vertical="center"/>
    </xf>
    <xf numFmtId="0" fontId="0" fillId="39" borderId="0" xfId="0" applyFill="1" applyAlignment="1">
      <alignment/>
    </xf>
    <xf numFmtId="165" fontId="0" fillId="36" borderId="43" xfId="0" applyNumberFormat="1" applyFill="1" applyBorder="1" applyAlignment="1">
      <alignment horizontal="center" vertical="center"/>
    </xf>
    <xf numFmtId="3" fontId="0" fillId="0" borderId="37" xfId="0" applyNumberFormat="1" applyBorder="1" applyAlignment="1" quotePrefix="1">
      <alignment horizontal="center" vertical="center"/>
    </xf>
    <xf numFmtId="165" fontId="0" fillId="36" borderId="44" xfId="0" applyNumberFormat="1" applyFill="1" applyBorder="1" applyAlignment="1">
      <alignment horizontal="center" vertical="center"/>
    </xf>
    <xf numFmtId="3" fontId="0" fillId="0" borderId="41" xfId="0" applyNumberFormat="1" applyBorder="1" applyAlignment="1" quotePrefix="1">
      <alignment horizontal="center" vertical="center"/>
    </xf>
    <xf numFmtId="3" fontId="0" fillId="0" borderId="42" xfId="0" applyNumberFormat="1" applyBorder="1" applyAlignment="1" quotePrefix="1">
      <alignment horizontal="center" vertical="center"/>
    </xf>
    <xf numFmtId="165" fontId="0" fillId="0" borderId="45" xfId="0" applyNumberFormat="1" applyFill="1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 quotePrefix="1">
      <alignment horizontal="left"/>
    </xf>
    <xf numFmtId="10" fontId="4" fillId="0" borderId="0" xfId="0" applyNumberFormat="1" applyFont="1" applyFill="1" applyBorder="1" applyAlignment="1" quotePrefix="1">
      <alignment horizontal="left"/>
    </xf>
    <xf numFmtId="13" fontId="4" fillId="0" borderId="0" xfId="0" applyNumberFormat="1" applyFont="1" applyFill="1" applyBorder="1" applyAlignment="1" quotePrefix="1">
      <alignment horizontal="center"/>
    </xf>
    <xf numFmtId="165" fontId="0" fillId="36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Alignment="1" quotePrefix="1">
      <alignment horizontal="right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2" fontId="4" fillId="0" borderId="31" xfId="0" applyNumberFormat="1" applyFont="1" applyFill="1" applyBorder="1" applyAlignment="1" quotePrefix="1">
      <alignment horizontal="center"/>
    </xf>
    <xf numFmtId="2" fontId="4" fillId="0" borderId="31" xfId="0" applyNumberFormat="1" applyFont="1" applyFill="1" applyBorder="1" applyAlignment="1" quotePrefix="1">
      <alignment horizontal="left"/>
    </xf>
    <xf numFmtId="1" fontId="0" fillId="0" borderId="0" xfId="0" applyNumberFormat="1" applyFill="1" applyBorder="1" applyAlignment="1">
      <alignment horizontal="center"/>
    </xf>
    <xf numFmtId="165" fontId="4" fillId="0" borderId="30" xfId="0" applyNumberFormat="1" applyFont="1" applyFill="1" applyBorder="1" applyAlignment="1" quotePrefix="1">
      <alignment horizontal="left"/>
    </xf>
    <xf numFmtId="3" fontId="0" fillId="0" borderId="39" xfId="0" applyNumberFormat="1" applyFill="1" applyBorder="1" applyAlignment="1" quotePrefix="1">
      <alignment horizontal="center" vertical="center"/>
    </xf>
    <xf numFmtId="4" fontId="0" fillId="35" borderId="26" xfId="0" applyNumberFormat="1" applyFill="1" applyBorder="1" applyAlignment="1" applyProtection="1">
      <alignment horizontal="right"/>
      <protection locked="0"/>
    </xf>
    <xf numFmtId="173" fontId="0" fillId="35" borderId="26" xfId="0" applyNumberFormat="1" applyFill="1" applyBorder="1" applyAlignment="1" applyProtection="1">
      <alignment horizontal="right"/>
      <protection locked="0"/>
    </xf>
    <xf numFmtId="3" fontId="0" fillId="0" borderId="42" xfId="0" applyNumberFormat="1" applyFill="1" applyBorder="1" applyAlignment="1" quotePrefix="1">
      <alignment horizontal="center" vertical="center"/>
    </xf>
    <xf numFmtId="3" fontId="0" fillId="0" borderId="41" xfId="0" applyNumberFormat="1" applyFill="1" applyBorder="1" applyAlignment="1" quotePrefix="1">
      <alignment horizontal="center" vertical="center"/>
    </xf>
    <xf numFmtId="3" fontId="0" fillId="0" borderId="23" xfId="0" applyNumberFormat="1" applyFill="1" applyBorder="1" applyAlignment="1" quotePrefix="1">
      <alignment horizontal="center" vertical="center"/>
    </xf>
    <xf numFmtId="0" fontId="4" fillId="0" borderId="0" xfId="0" applyFont="1" applyAlignment="1" quotePrefix="1">
      <alignment horizontal="right"/>
    </xf>
    <xf numFmtId="0" fontId="4" fillId="36" borderId="17" xfId="0" applyFont="1" applyFill="1" applyBorder="1" applyAlignment="1">
      <alignment horizontal="center" vertical="center"/>
    </xf>
    <xf numFmtId="0" fontId="0" fillId="36" borderId="46" xfId="0" applyFill="1" applyBorder="1" applyAlignment="1">
      <alignment/>
    </xf>
    <xf numFmtId="0" fontId="0" fillId="0" borderId="29" xfId="0" applyBorder="1" applyAlignment="1">
      <alignment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64" fontId="4" fillId="37" borderId="25" xfId="0" applyNumberFormat="1" applyFont="1" applyFill="1" applyBorder="1" applyAlignment="1">
      <alignment horizontal="center" vertical="center"/>
    </xf>
    <xf numFmtId="164" fontId="4" fillId="37" borderId="4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1" fontId="3" fillId="36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4" fillId="37" borderId="25" xfId="0" applyNumberFormat="1" applyFont="1" applyFill="1" applyBorder="1" applyAlignment="1">
      <alignment horizontal="left"/>
    </xf>
    <xf numFmtId="164" fontId="0" fillId="37" borderId="46" xfId="0" applyNumberFormat="1" applyFont="1" applyFill="1" applyBorder="1" applyAlignment="1">
      <alignment horizontal="left"/>
    </xf>
    <xf numFmtId="164" fontId="0" fillId="37" borderId="39" xfId="0" applyNumberFormat="1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295275</xdr:colOff>
      <xdr:row>0</xdr:row>
      <xdr:rowOff>0</xdr:rowOff>
    </xdr:from>
    <xdr:to>
      <xdr:col>28</xdr:col>
      <xdr:colOff>0</xdr:colOff>
      <xdr:row>0</xdr:row>
      <xdr:rowOff>1504950</xdr:rowOff>
    </xdr:to>
    <xdr:pic>
      <xdr:nvPicPr>
        <xdr:cNvPr id="1" name="Picture 7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6438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85725</xdr:rowOff>
    </xdr:from>
    <xdr:to>
      <xdr:col>13</xdr:col>
      <xdr:colOff>676275</xdr:colOff>
      <xdr:row>0</xdr:row>
      <xdr:rowOff>1571625</xdr:rowOff>
    </xdr:to>
    <xdr:pic>
      <xdr:nvPicPr>
        <xdr:cNvPr id="2" name="Picture 8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7362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295275</xdr:colOff>
      <xdr:row>0</xdr:row>
      <xdr:rowOff>0</xdr:rowOff>
    </xdr:from>
    <xdr:to>
      <xdr:col>28</xdr:col>
      <xdr:colOff>0</xdr:colOff>
      <xdr:row>0</xdr:row>
      <xdr:rowOff>1504950</xdr:rowOff>
    </xdr:to>
    <xdr:pic>
      <xdr:nvPicPr>
        <xdr:cNvPr id="3" name="Picture 9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6438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85725</xdr:rowOff>
    </xdr:from>
    <xdr:to>
      <xdr:col>13</xdr:col>
      <xdr:colOff>676275</xdr:colOff>
      <xdr:row>0</xdr:row>
      <xdr:rowOff>1571625</xdr:rowOff>
    </xdr:to>
    <xdr:pic>
      <xdr:nvPicPr>
        <xdr:cNvPr id="4" name="Picture 10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7362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295275</xdr:colOff>
      <xdr:row>0</xdr:row>
      <xdr:rowOff>0</xdr:rowOff>
    </xdr:from>
    <xdr:to>
      <xdr:col>28</xdr:col>
      <xdr:colOff>0</xdr:colOff>
      <xdr:row>0</xdr:row>
      <xdr:rowOff>1504950</xdr:rowOff>
    </xdr:to>
    <xdr:pic>
      <xdr:nvPicPr>
        <xdr:cNvPr id="1" name="Picture 9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71056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85725</xdr:rowOff>
    </xdr:from>
    <xdr:to>
      <xdr:col>13</xdr:col>
      <xdr:colOff>676275</xdr:colOff>
      <xdr:row>0</xdr:row>
      <xdr:rowOff>1571625</xdr:rowOff>
    </xdr:to>
    <xdr:pic>
      <xdr:nvPicPr>
        <xdr:cNvPr id="2" name="Picture 10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7362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295275</xdr:colOff>
      <xdr:row>0</xdr:row>
      <xdr:rowOff>0</xdr:rowOff>
    </xdr:from>
    <xdr:to>
      <xdr:col>28</xdr:col>
      <xdr:colOff>0</xdr:colOff>
      <xdr:row>0</xdr:row>
      <xdr:rowOff>1504950</xdr:rowOff>
    </xdr:to>
    <xdr:pic>
      <xdr:nvPicPr>
        <xdr:cNvPr id="3" name="Picture 13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71056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85725</xdr:rowOff>
    </xdr:from>
    <xdr:to>
      <xdr:col>13</xdr:col>
      <xdr:colOff>676275</xdr:colOff>
      <xdr:row>0</xdr:row>
      <xdr:rowOff>1571625</xdr:rowOff>
    </xdr:to>
    <xdr:pic>
      <xdr:nvPicPr>
        <xdr:cNvPr id="4" name="Picture 14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7362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2936"/>
  <sheetViews>
    <sheetView showGridLines="0" tabSelected="1" zoomScale="80" zoomScaleNormal="80" zoomScalePageLayoutView="0" workbookViewId="0" topLeftCell="B1">
      <selection activeCell="C74" sqref="C74"/>
    </sheetView>
  </sheetViews>
  <sheetFormatPr defaultColWidth="9.140625" defaultRowHeight="12.75"/>
  <cols>
    <col min="1" max="1" width="8.7109375" style="1" hidden="1" customWidth="1"/>
    <col min="2" max="2" width="11.28125" style="1" customWidth="1"/>
    <col min="3" max="6" width="10.7109375" style="1" customWidth="1"/>
    <col min="7" max="7" width="11.421875" style="1" customWidth="1"/>
    <col min="8" max="8" width="11.00390625" style="1" customWidth="1"/>
    <col min="9" max="10" width="11.140625" style="1" customWidth="1"/>
    <col min="11" max="14" width="11.00390625" style="1" customWidth="1"/>
    <col min="15" max="16" width="11.7109375" style="1" customWidth="1"/>
    <col min="17" max="17" width="10.8515625" style="1" customWidth="1"/>
    <col min="18" max="18" width="9.7109375" style="1" customWidth="1"/>
    <col min="19" max="21" width="10.8515625" style="1" customWidth="1"/>
    <col min="22" max="22" width="11.28125" style="1" customWidth="1"/>
    <col min="23" max="23" width="11.57421875" style="1" customWidth="1"/>
    <col min="24" max="24" width="10.8515625" style="1" bestFit="1" customWidth="1"/>
    <col min="25" max="26" width="11.57421875" style="1" bestFit="1" customWidth="1"/>
    <col min="27" max="27" width="10.8515625" style="1" bestFit="1" customWidth="1"/>
    <col min="28" max="28" width="11.57421875" style="1" bestFit="1" customWidth="1"/>
    <col min="29" max="29" width="11.00390625" style="1" bestFit="1" customWidth="1"/>
    <col min="30" max="30" width="11.00390625" style="64" bestFit="1" customWidth="1"/>
    <col min="31" max="31" width="10.28125" style="1" customWidth="1"/>
    <col min="32" max="16384" width="9.140625" style="1" customWidth="1"/>
  </cols>
  <sheetData>
    <row r="1" spans="2:28" ht="123.75" customHeight="1" thickBo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30.75" customHeight="1" thickBot="1">
      <c r="A2" s="67" t="s">
        <v>3</v>
      </c>
      <c r="B2" s="112" t="s">
        <v>4</v>
      </c>
      <c r="C2" s="113"/>
      <c r="D2" s="113"/>
      <c r="E2" s="113"/>
      <c r="F2" s="114"/>
      <c r="G2" s="115" t="s">
        <v>56</v>
      </c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5" t="s">
        <v>56</v>
      </c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39" thickBot="1">
      <c r="A3" s="68" t="s">
        <v>5</v>
      </c>
      <c r="B3" s="2" t="s">
        <v>6</v>
      </c>
      <c r="C3" s="3" t="s">
        <v>7</v>
      </c>
      <c r="D3" s="4" t="s">
        <v>8</v>
      </c>
      <c r="E3" s="5" t="s">
        <v>9</v>
      </c>
      <c r="F3" s="6" t="s">
        <v>10</v>
      </c>
      <c r="G3" s="69" t="s">
        <v>57</v>
      </c>
      <c r="H3" s="4" t="s">
        <v>58</v>
      </c>
      <c r="I3" s="4" t="s">
        <v>59</v>
      </c>
      <c r="J3" s="4" t="s">
        <v>60</v>
      </c>
      <c r="K3" s="4" t="s">
        <v>61</v>
      </c>
      <c r="L3" s="4" t="s">
        <v>62</v>
      </c>
      <c r="M3" s="4" t="s">
        <v>63</v>
      </c>
      <c r="N3" s="4" t="s">
        <v>64</v>
      </c>
      <c r="O3" s="4" t="s">
        <v>65</v>
      </c>
      <c r="P3" s="70" t="s">
        <v>66</v>
      </c>
      <c r="Q3" s="71" t="s">
        <v>67</v>
      </c>
      <c r="R3" s="4" t="s">
        <v>68</v>
      </c>
      <c r="S3" s="4" t="s">
        <v>69</v>
      </c>
      <c r="T3" s="4" t="s">
        <v>70</v>
      </c>
      <c r="U3" s="4" t="s">
        <v>71</v>
      </c>
      <c r="V3" s="4" t="s">
        <v>72</v>
      </c>
      <c r="W3" s="4" t="s">
        <v>73</v>
      </c>
      <c r="X3" s="4" t="s">
        <v>74</v>
      </c>
      <c r="Y3" s="4" t="s">
        <v>75</v>
      </c>
      <c r="Z3" s="4" t="s">
        <v>76</v>
      </c>
      <c r="AA3" s="4" t="s">
        <v>77</v>
      </c>
      <c r="AB3" s="4" t="s">
        <v>78</v>
      </c>
    </row>
    <row r="4" spans="1:28" ht="19.5" customHeight="1">
      <c r="A4" s="72" t="s">
        <v>11</v>
      </c>
      <c r="B4" s="7">
        <v>0</v>
      </c>
      <c r="C4" s="8">
        <v>0</v>
      </c>
      <c r="D4" s="9">
        <v>0</v>
      </c>
      <c r="E4" s="10">
        <v>0</v>
      </c>
      <c r="F4" s="11">
        <v>0</v>
      </c>
      <c r="G4" s="73">
        <v>100.39230501871205</v>
      </c>
      <c r="H4" s="73">
        <v>129.45180584104003</v>
      </c>
      <c r="I4" s="73">
        <v>160.52782056085556</v>
      </c>
      <c r="J4" s="73">
        <v>211.02025248241722</v>
      </c>
      <c r="K4" s="73">
        <v>274.90058219639087</v>
      </c>
      <c r="L4" s="73">
        <v>357.17000211893634</v>
      </c>
      <c r="M4" s="73">
        <v>474.25980699551906</v>
      </c>
      <c r="N4" s="73">
        <v>631.7693317511099</v>
      </c>
      <c r="O4" s="73">
        <v>830.3632234969501</v>
      </c>
      <c r="P4" s="73">
        <v>1093.5633282319918</v>
      </c>
      <c r="Q4" s="74">
        <v>1432.192656346974</v>
      </c>
      <c r="R4" s="75">
        <v>1881.8935483062296</v>
      </c>
      <c r="S4" s="73">
        <v>2476.6233954575673</v>
      </c>
      <c r="T4" s="73">
        <v>3259.5969801723204</v>
      </c>
      <c r="U4" s="73">
        <v>4331.925522899006</v>
      </c>
      <c r="V4" s="73">
        <v>5762.297854584938</v>
      </c>
      <c r="W4" s="73">
        <v>7595.5131311506875</v>
      </c>
      <c r="X4" s="73">
        <v>10099.35622233912</v>
      </c>
      <c r="Y4" s="73">
        <v>13213.851303225154</v>
      </c>
      <c r="Z4" s="73">
        <v>17090.586965049</v>
      </c>
      <c r="AA4" s="73">
        <v>22635.626174400364</v>
      </c>
      <c r="AB4" s="73">
        <v>30989.943081862704</v>
      </c>
    </row>
    <row r="5" spans="1:28" ht="19.5" customHeight="1">
      <c r="A5" s="12">
        <v>0.0078125</v>
      </c>
      <c r="B5" s="13">
        <v>0.046875</v>
      </c>
      <c r="C5" s="14">
        <v>0.03125</v>
      </c>
      <c r="D5" s="15">
        <v>0.0234375</v>
      </c>
      <c r="E5" s="16">
        <v>0.015625</v>
      </c>
      <c r="F5" s="17">
        <v>0.0078125</v>
      </c>
      <c r="G5" s="76">
        <v>102.62126504278548</v>
      </c>
      <c r="H5" s="76">
        <v>132.26866847955569</v>
      </c>
      <c r="I5" s="76">
        <v>164.0397695427901</v>
      </c>
      <c r="J5" s="76">
        <v>215.689601576093</v>
      </c>
      <c r="K5" s="76">
        <v>280.949384829511</v>
      </c>
      <c r="L5" s="76">
        <v>365.15419770966236</v>
      </c>
      <c r="M5" s="76">
        <v>484.37798149222</v>
      </c>
      <c r="N5" s="76">
        <v>645.3660206772769</v>
      </c>
      <c r="O5" s="76">
        <v>849.1821111744767</v>
      </c>
      <c r="P5" s="76">
        <v>1118.4621066187888</v>
      </c>
      <c r="Q5" s="76">
        <v>1462.6818005363832</v>
      </c>
      <c r="R5" s="76">
        <v>1919.3204711875928</v>
      </c>
      <c r="S5" s="76">
        <v>2522.619469812038</v>
      </c>
      <c r="T5" s="76">
        <v>3330.212793639889</v>
      </c>
      <c r="U5" s="76">
        <v>4408.265650815145</v>
      </c>
      <c r="V5" s="76">
        <v>5890.670419823981</v>
      </c>
      <c r="W5" s="76">
        <v>7737.2475032741195</v>
      </c>
      <c r="X5" s="76">
        <v>10265.976953062936</v>
      </c>
      <c r="Y5" s="76">
        <v>13504.603609905367</v>
      </c>
      <c r="Z5" s="76">
        <v>17425.399850714137</v>
      </c>
      <c r="AA5" s="76">
        <v>23023.39778803723</v>
      </c>
      <c r="AB5" s="76">
        <v>31436.70133197217</v>
      </c>
    </row>
    <row r="6" spans="1:28" ht="19.5" customHeight="1">
      <c r="A6" s="18">
        <v>0.015625</v>
      </c>
      <c r="B6" s="13">
        <v>0.09375</v>
      </c>
      <c r="C6" s="14">
        <v>0.0625</v>
      </c>
      <c r="D6" s="15">
        <v>0.046875</v>
      </c>
      <c r="E6" s="16">
        <v>0.03125</v>
      </c>
      <c r="F6" s="17">
        <v>0.015625</v>
      </c>
      <c r="G6" s="76">
        <v>104.83502158053079</v>
      </c>
      <c r="H6" s="76">
        <v>135.06670316885254</v>
      </c>
      <c r="I6" s="76">
        <v>167.52820269098447</v>
      </c>
      <c r="J6" s="76">
        <v>220.32720989340157</v>
      </c>
      <c r="K6" s="76">
        <v>286.9573013725432</v>
      </c>
      <c r="L6" s="76">
        <v>373.083559707859</v>
      </c>
      <c r="M6" s="76">
        <v>494.4298563905322</v>
      </c>
      <c r="N6" s="76">
        <v>658.8728311305435</v>
      </c>
      <c r="O6" s="76">
        <v>867.8699538227063</v>
      </c>
      <c r="P6" s="76">
        <v>1143.1866935016797</v>
      </c>
      <c r="Q6" s="76">
        <v>1492.9715995536733</v>
      </c>
      <c r="R6" s="76">
        <v>1956.5188854800888</v>
      </c>
      <c r="S6" s="76">
        <v>2568.3534031435593</v>
      </c>
      <c r="T6" s="76">
        <v>3400.358705438756</v>
      </c>
      <c r="U6" s="76">
        <v>4484.193062690025</v>
      </c>
      <c r="V6" s="76">
        <v>6018.164371519324</v>
      </c>
      <c r="W6" s="76">
        <v>7878.170244698089</v>
      </c>
      <c r="X6" s="76">
        <v>10431.75465820692</v>
      </c>
      <c r="Y6" s="76">
        <v>13793.390614362681</v>
      </c>
      <c r="Z6" s="76">
        <v>17758.199304597045</v>
      </c>
      <c r="AA6" s="76">
        <v>23409.131794774683</v>
      </c>
      <c r="AB6" s="76">
        <v>31881.485692272065</v>
      </c>
    </row>
    <row r="7" spans="1:28" ht="19.5" customHeight="1">
      <c r="A7" s="18">
        <v>0.0234375</v>
      </c>
      <c r="B7" s="19" t="s">
        <v>55</v>
      </c>
      <c r="C7" s="20" t="s">
        <v>55</v>
      </c>
      <c r="D7" s="21"/>
      <c r="E7" s="22"/>
      <c r="F7" s="23"/>
      <c r="G7" s="76">
        <v>107.03357463194799</v>
      </c>
      <c r="H7" s="76">
        <v>137.84590990893068</v>
      </c>
      <c r="I7" s="76">
        <v>170.99312000543853</v>
      </c>
      <c r="J7" s="76">
        <v>224.93307743434303</v>
      </c>
      <c r="K7" s="76">
        <v>292.9243318254875</v>
      </c>
      <c r="L7" s="76">
        <v>380.9580881135264</v>
      </c>
      <c r="M7" s="76">
        <v>504.4154316904559</v>
      </c>
      <c r="N7" s="76">
        <v>672.2897631109097</v>
      </c>
      <c r="O7" s="76">
        <v>886.4267514416392</v>
      </c>
      <c r="P7" s="76">
        <v>1167.7370888806638</v>
      </c>
      <c r="Q7" s="76">
        <v>1523.0620533988442</v>
      </c>
      <c r="R7" s="76">
        <v>1993.488791183718</v>
      </c>
      <c r="S7" s="76">
        <v>2613.825195452132</v>
      </c>
      <c r="T7" s="76">
        <v>3470.0347155689215</v>
      </c>
      <c r="U7" s="76">
        <v>4559.707758523644</v>
      </c>
      <c r="V7" s="76">
        <v>6144.779709670966</v>
      </c>
      <c r="W7" s="76">
        <v>8018.281355422596</v>
      </c>
      <c r="X7" s="76">
        <v>10596.68933777107</v>
      </c>
      <c r="Y7" s="76">
        <v>14080.212316597093</v>
      </c>
      <c r="Z7" s="76">
        <v>18088.98532669773</v>
      </c>
      <c r="AA7" s="76">
        <v>23792.828194612724</v>
      </c>
      <c r="AB7" s="76">
        <v>32324.296162762388</v>
      </c>
    </row>
    <row r="8" spans="1:28" ht="19.5" customHeight="1">
      <c r="A8" s="18">
        <v>0.03125</v>
      </c>
      <c r="B8" s="13">
        <v>0.1875</v>
      </c>
      <c r="C8" s="14">
        <v>0.125</v>
      </c>
      <c r="D8" s="15">
        <v>0.09375</v>
      </c>
      <c r="E8" s="16">
        <v>0.0625</v>
      </c>
      <c r="F8" s="17">
        <v>0.03125</v>
      </c>
      <c r="G8" s="76">
        <v>109.21692419703705</v>
      </c>
      <c r="H8" s="76">
        <v>140.60628869979004</v>
      </c>
      <c r="I8" s="76">
        <v>174.43452148615242</v>
      </c>
      <c r="J8" s="76">
        <v>229.50720419891724</v>
      </c>
      <c r="K8" s="76">
        <v>298.85047618834403</v>
      </c>
      <c r="L8" s="76">
        <v>388.7777829266645</v>
      </c>
      <c r="M8" s="76">
        <v>514.3347073919908</v>
      </c>
      <c r="N8" s="76">
        <v>685.6168166183755</v>
      </c>
      <c r="O8" s="76">
        <v>904.8525040312751</v>
      </c>
      <c r="P8" s="76">
        <v>1192.1132927557421</v>
      </c>
      <c r="Q8" s="76">
        <v>1552.9531620718958</v>
      </c>
      <c r="R8" s="76">
        <v>2030.2301882984796</v>
      </c>
      <c r="S8" s="76">
        <v>2659.0348467377544</v>
      </c>
      <c r="T8" s="76">
        <v>3539.240824030386</v>
      </c>
      <c r="U8" s="76">
        <v>4634.809738316004</v>
      </c>
      <c r="V8" s="76">
        <v>6270.516434278906</v>
      </c>
      <c r="W8" s="76">
        <v>8157.580835447639</v>
      </c>
      <c r="X8" s="76">
        <v>10760.780991755386</v>
      </c>
      <c r="Y8" s="76">
        <v>14365.068716608606</v>
      </c>
      <c r="Z8" s="76">
        <v>18417.757917016188</v>
      </c>
      <c r="AA8" s="76">
        <v>24174.486987551347</v>
      </c>
      <c r="AB8" s="76">
        <v>32765.13274344314</v>
      </c>
    </row>
    <row r="9" spans="1:28" ht="19.5" customHeight="1">
      <c r="A9" s="18">
        <v>0.0390625</v>
      </c>
      <c r="B9" s="19" t="s">
        <v>55</v>
      </c>
      <c r="C9" s="20" t="s">
        <v>55</v>
      </c>
      <c r="D9" s="21"/>
      <c r="E9" s="22"/>
      <c r="F9" s="23"/>
      <c r="G9" s="76">
        <v>111.38507027579799</v>
      </c>
      <c r="H9" s="76">
        <v>143.3478395414307</v>
      </c>
      <c r="I9" s="76">
        <v>177.85240713312606</v>
      </c>
      <c r="J9" s="76">
        <v>234.04959018712427</v>
      </c>
      <c r="K9" s="76">
        <v>304.73573446111254</v>
      </c>
      <c r="L9" s="76">
        <v>396.54264414727334</v>
      </c>
      <c r="M9" s="76">
        <v>524.1876834951372</v>
      </c>
      <c r="N9" s="76">
        <v>698.8539916529409</v>
      </c>
      <c r="O9" s="76">
        <v>923.1472115916142</v>
      </c>
      <c r="P9" s="76">
        <v>1216.315305126914</v>
      </c>
      <c r="Q9" s="76">
        <v>1582.6449255728285</v>
      </c>
      <c r="R9" s="76">
        <v>2066.743076824374</v>
      </c>
      <c r="S9" s="76">
        <v>2703.9823570004282</v>
      </c>
      <c r="T9" s="76">
        <v>3607.97703082315</v>
      </c>
      <c r="U9" s="76">
        <v>4709.499002067103</v>
      </c>
      <c r="V9" s="76">
        <v>6395.374545343146</v>
      </c>
      <c r="W9" s="76">
        <v>8296.068684773221</v>
      </c>
      <c r="X9" s="76">
        <v>10924.029620159867</v>
      </c>
      <c r="Y9" s="76">
        <v>14647.95981439722</v>
      </c>
      <c r="Z9" s="76">
        <v>18744.51707555242</v>
      </c>
      <c r="AA9" s="76">
        <v>24554.10817359056</v>
      </c>
      <c r="AB9" s="76">
        <v>33203.99543431432</v>
      </c>
    </row>
    <row r="10" spans="1:28" ht="19.5" customHeight="1">
      <c r="A10" s="18">
        <v>0.046875</v>
      </c>
      <c r="B10" s="13">
        <v>0.28125</v>
      </c>
      <c r="C10" s="14">
        <v>0.1875</v>
      </c>
      <c r="D10" s="15">
        <v>0.140625</v>
      </c>
      <c r="E10" s="16">
        <v>0.09375</v>
      </c>
      <c r="F10" s="17">
        <v>0.046875</v>
      </c>
      <c r="G10" s="76">
        <v>113.5380128682308</v>
      </c>
      <c r="H10" s="76">
        <v>146.07056243385256</v>
      </c>
      <c r="I10" s="76">
        <v>181.24677694635946</v>
      </c>
      <c r="J10" s="76">
        <v>238.5602353989641</v>
      </c>
      <c r="K10" s="76">
        <v>310.5801066437932</v>
      </c>
      <c r="L10" s="76">
        <v>404.2526717753528</v>
      </c>
      <c r="M10" s="76">
        <v>533.9743599998948</v>
      </c>
      <c r="N10" s="76">
        <v>712.0012882146059</v>
      </c>
      <c r="O10" s="76">
        <v>941.3108741226564</v>
      </c>
      <c r="P10" s="76">
        <v>1240.3431259941794</v>
      </c>
      <c r="Q10" s="76">
        <v>1612.137343901642</v>
      </c>
      <c r="R10" s="76">
        <v>2103.027456761401</v>
      </c>
      <c r="S10" s="76">
        <v>2748.6677262401536</v>
      </c>
      <c r="T10" s="76">
        <v>3676.243335947212</v>
      </c>
      <c r="U10" s="76">
        <v>4783.775549776943</v>
      </c>
      <c r="V10" s="76">
        <v>6519.354042863683</v>
      </c>
      <c r="W10" s="76">
        <v>8433.74490339934</v>
      </c>
      <c r="X10" s="76">
        <v>11086.435222984515</v>
      </c>
      <c r="Y10" s="76">
        <v>14928.88560996293</v>
      </c>
      <c r="Z10" s="76">
        <v>19069.26280230642</v>
      </c>
      <c r="AA10" s="76">
        <v>24931.69175273036</v>
      </c>
      <c r="AB10" s="76">
        <v>33640.88423537594</v>
      </c>
    </row>
    <row r="11" spans="1:28" ht="19.5" customHeight="1">
      <c r="A11" s="18">
        <v>0.0546875</v>
      </c>
      <c r="B11" s="19" t="s">
        <v>55</v>
      </c>
      <c r="C11" s="20" t="s">
        <v>55</v>
      </c>
      <c r="D11" s="21"/>
      <c r="E11" s="22"/>
      <c r="F11" s="23"/>
      <c r="G11" s="76">
        <v>115.67575197433548</v>
      </c>
      <c r="H11" s="76">
        <v>148.77445737705568</v>
      </c>
      <c r="I11" s="76">
        <v>184.6176309258526</v>
      </c>
      <c r="J11" s="76">
        <v>243.03913983443675</v>
      </c>
      <c r="K11" s="76">
        <v>316.38359273638594</v>
      </c>
      <c r="L11" s="76">
        <v>411.907865810903</v>
      </c>
      <c r="M11" s="76">
        <v>543.6947369062638</v>
      </c>
      <c r="N11" s="76">
        <v>725.0587063033706</v>
      </c>
      <c r="O11" s="76">
        <v>959.3434916244016</v>
      </c>
      <c r="P11" s="76">
        <v>1264.196755357539</v>
      </c>
      <c r="Q11" s="76">
        <v>1641.4304170583364</v>
      </c>
      <c r="R11" s="76">
        <v>2139.0833281095615</v>
      </c>
      <c r="S11" s="76">
        <v>2793.0909544569286</v>
      </c>
      <c r="T11" s="76">
        <v>3744.039739402573</v>
      </c>
      <c r="U11" s="76">
        <v>4857.639381445524</v>
      </c>
      <c r="V11" s="76">
        <v>6642.45492684052</v>
      </c>
      <c r="W11" s="76">
        <v>8570.609491325995</v>
      </c>
      <c r="X11" s="76">
        <v>11247.997800229328</v>
      </c>
      <c r="Y11" s="76">
        <v>15207.846103305743</v>
      </c>
      <c r="Z11" s="76">
        <v>19391.9950972782</v>
      </c>
      <c r="AA11" s="76">
        <v>25307.237724970742</v>
      </c>
      <c r="AB11" s="76">
        <v>34075.79914662798</v>
      </c>
    </row>
    <row r="12" spans="1:28" ht="19.5" customHeight="1">
      <c r="A12" s="18">
        <v>0.0625</v>
      </c>
      <c r="B12" s="13">
        <v>0.375</v>
      </c>
      <c r="C12" s="14">
        <v>0.25</v>
      </c>
      <c r="D12" s="15">
        <v>0.1875</v>
      </c>
      <c r="E12" s="16">
        <v>0.125</v>
      </c>
      <c r="F12" s="17">
        <v>0.0625</v>
      </c>
      <c r="G12" s="102">
        <v>117.79828759411205</v>
      </c>
      <c r="H12" s="102">
        <v>151.45952437104006</v>
      </c>
      <c r="I12" s="102">
        <v>187.96496907160557</v>
      </c>
      <c r="J12" s="102">
        <v>247.48630349354224</v>
      </c>
      <c r="K12" s="102">
        <v>322.1461927388909</v>
      </c>
      <c r="L12" s="102">
        <v>419.50822625392385</v>
      </c>
      <c r="M12" s="102">
        <v>553.348814214244</v>
      </c>
      <c r="N12" s="102">
        <v>738.026245919235</v>
      </c>
      <c r="O12" s="102">
        <v>977.2450640968501</v>
      </c>
      <c r="P12" s="102">
        <v>1287.876193216992</v>
      </c>
      <c r="Q12" s="102">
        <v>1670.5241450429114</v>
      </c>
      <c r="R12" s="102">
        <v>2174.910690868854</v>
      </c>
      <c r="S12" s="102">
        <v>2837.252041650755</v>
      </c>
      <c r="T12" s="102">
        <v>3811.3662411892333</v>
      </c>
      <c r="U12" s="102">
        <v>4931.090497072844</v>
      </c>
      <c r="V12" s="102">
        <v>6764.677197273657</v>
      </c>
      <c r="W12" s="102">
        <v>8706.662448553187</v>
      </c>
      <c r="X12" s="102">
        <v>11408.717351894307</v>
      </c>
      <c r="Y12" s="102">
        <v>15484.841294425654</v>
      </c>
      <c r="Z12" s="102">
        <v>19712.71396046775</v>
      </c>
      <c r="AA12" s="102">
        <v>25680.746090311713</v>
      </c>
      <c r="AB12" s="76">
        <v>34508.74016807045</v>
      </c>
    </row>
    <row r="13" spans="1:28" ht="19.5" customHeight="1">
      <c r="A13" s="18">
        <v>0.0703125</v>
      </c>
      <c r="B13" s="19" t="s">
        <v>55</v>
      </c>
      <c r="C13" s="20" t="s">
        <v>55</v>
      </c>
      <c r="D13" s="21"/>
      <c r="E13" s="22"/>
      <c r="F13" s="23"/>
      <c r="G13" s="102">
        <v>119.90561972756048</v>
      </c>
      <c r="H13" s="102">
        <v>154.12576341580566</v>
      </c>
      <c r="I13" s="102">
        <v>191.28879138361822</v>
      </c>
      <c r="J13" s="102">
        <v>251.90172637628052</v>
      </c>
      <c r="K13" s="102">
        <v>327.86790665130786</v>
      </c>
      <c r="L13" s="102">
        <v>427.0537531044155</v>
      </c>
      <c r="M13" s="102">
        <v>562.9365919238356</v>
      </c>
      <c r="N13" s="102">
        <v>750.9039070621988</v>
      </c>
      <c r="O13" s="102">
        <v>995.0155915400017</v>
      </c>
      <c r="P13" s="102">
        <v>1311.381439572539</v>
      </c>
      <c r="Q13" s="102">
        <v>1699.4185278553675</v>
      </c>
      <c r="R13" s="102">
        <v>2210.50954503928</v>
      </c>
      <c r="S13" s="102">
        <v>2881.150987821632</v>
      </c>
      <c r="T13" s="102">
        <v>3878.2228413071916</v>
      </c>
      <c r="U13" s="102">
        <v>5004.1288966589045</v>
      </c>
      <c r="V13" s="102">
        <v>6886.020854163091</v>
      </c>
      <c r="W13" s="102">
        <v>8841.903775080917</v>
      </c>
      <c r="X13" s="102">
        <v>11568.593877979454</v>
      </c>
      <c r="Y13" s="102">
        <v>15759.871183322664</v>
      </c>
      <c r="Z13" s="102">
        <v>20031.419391875075</v>
      </c>
      <c r="AA13" s="102">
        <v>26052.21684875327</v>
      </c>
      <c r="AB13" s="76">
        <v>34939.70729970336</v>
      </c>
    </row>
    <row r="14" spans="1:28" ht="19.5" customHeight="1">
      <c r="A14" s="18">
        <v>0.078125</v>
      </c>
      <c r="B14" s="13">
        <v>0.46875</v>
      </c>
      <c r="C14" s="14">
        <v>0.3125</v>
      </c>
      <c r="D14" s="15">
        <v>0.234375</v>
      </c>
      <c r="E14" s="16">
        <v>0.15625</v>
      </c>
      <c r="F14" s="17">
        <v>0.078125</v>
      </c>
      <c r="G14" s="102">
        <v>121.9977483746808</v>
      </c>
      <c r="H14" s="102">
        <v>156.77317451135255</v>
      </c>
      <c r="I14" s="102">
        <v>194.5890978618907</v>
      </c>
      <c r="J14" s="102">
        <v>256.28540848265163</v>
      </c>
      <c r="K14" s="102">
        <v>333.54873447363696</v>
      </c>
      <c r="L14" s="102">
        <v>434.54444636237776</v>
      </c>
      <c r="M14" s="102">
        <v>572.4580700350385</v>
      </c>
      <c r="N14" s="102">
        <v>763.6916897322623</v>
      </c>
      <c r="O14" s="102">
        <v>1012.6550739538563</v>
      </c>
      <c r="P14" s="102">
        <v>1334.7124944241796</v>
      </c>
      <c r="Q14" s="102">
        <v>1728.1135654957045</v>
      </c>
      <c r="R14" s="102">
        <v>2245.879890620839</v>
      </c>
      <c r="S14" s="102">
        <v>2924.7877929695596</v>
      </c>
      <c r="T14" s="102">
        <v>3944.6095397564495</v>
      </c>
      <c r="U14" s="102">
        <v>5076.754580203706</v>
      </c>
      <c r="V14" s="102">
        <v>7006.485897508825</v>
      </c>
      <c r="W14" s="102">
        <v>8976.333470909183</v>
      </c>
      <c r="X14" s="102">
        <v>11727.627378484765</v>
      </c>
      <c r="Y14" s="102">
        <v>16032.935769996775</v>
      </c>
      <c r="Z14" s="102">
        <v>20348.111391500173</v>
      </c>
      <c r="AA14" s="102">
        <v>26421.65000029541</v>
      </c>
      <c r="AB14" s="76">
        <v>35368.70054152669</v>
      </c>
    </row>
    <row r="15" spans="1:28" ht="19.5" customHeight="1">
      <c r="A15" s="18">
        <v>0.0859375</v>
      </c>
      <c r="B15" s="19" t="s">
        <v>55</v>
      </c>
      <c r="C15" s="20" t="s">
        <v>55</v>
      </c>
      <c r="D15" s="21"/>
      <c r="E15" s="22"/>
      <c r="F15" s="23"/>
      <c r="G15" s="102">
        <v>124.07467353547298</v>
      </c>
      <c r="H15" s="102">
        <v>159.40175765768066</v>
      </c>
      <c r="I15" s="102">
        <v>197.86588850642292</v>
      </c>
      <c r="J15" s="102">
        <v>260.6373498126555</v>
      </c>
      <c r="K15" s="102">
        <v>339.18867620587815</v>
      </c>
      <c r="L15" s="102">
        <v>441.9803060278108</v>
      </c>
      <c r="M15" s="102">
        <v>581.9132485478527</v>
      </c>
      <c r="N15" s="102">
        <v>776.3895939294252</v>
      </c>
      <c r="O15" s="102">
        <v>1030.1635113384143</v>
      </c>
      <c r="P15" s="102">
        <v>1357.869357771914</v>
      </c>
      <c r="Q15" s="102">
        <v>1756.6092579639223</v>
      </c>
      <c r="R15" s="102">
        <v>2281.02172761353</v>
      </c>
      <c r="S15" s="102">
        <v>2968.162457094538</v>
      </c>
      <c r="T15" s="102">
        <v>4010.526336537006</v>
      </c>
      <c r="U15" s="102">
        <v>5148.967547707248</v>
      </c>
      <c r="V15" s="102">
        <v>7126.072327310856</v>
      </c>
      <c r="W15" s="102">
        <v>9109.951536037988</v>
      </c>
      <c r="X15" s="102">
        <v>11885.817853410243</v>
      </c>
      <c r="Y15" s="102">
        <v>16304.035054447986</v>
      </c>
      <c r="Z15" s="102">
        <v>20662.78995934304</v>
      </c>
      <c r="AA15" s="102">
        <v>26789.045544938137</v>
      </c>
      <c r="AB15" s="76">
        <v>35795.71989354045</v>
      </c>
    </row>
    <row r="16" spans="1:28" ht="19.5" customHeight="1">
      <c r="A16" s="18">
        <v>0.09375</v>
      </c>
      <c r="B16" s="13">
        <v>0.5625</v>
      </c>
      <c r="C16" s="14">
        <v>0.375</v>
      </c>
      <c r="D16" s="15">
        <v>0.28125</v>
      </c>
      <c r="E16" s="16">
        <v>0.1875</v>
      </c>
      <c r="F16" s="17">
        <v>0.09375</v>
      </c>
      <c r="G16" s="102">
        <v>126.13639520993706</v>
      </c>
      <c r="H16" s="102">
        <v>162.01151285479006</v>
      </c>
      <c r="I16" s="102">
        <v>201.1191633172149</v>
      </c>
      <c r="J16" s="102">
        <v>264.9575503662922</v>
      </c>
      <c r="K16" s="102">
        <v>344.7877318480315</v>
      </c>
      <c r="L16" s="102">
        <v>449.3613321007145</v>
      </c>
      <c r="M16" s="102">
        <v>591.3021274622783</v>
      </c>
      <c r="N16" s="102">
        <v>788.9976196536879</v>
      </c>
      <c r="O16" s="102">
        <v>1047.5409036936749</v>
      </c>
      <c r="P16" s="102">
        <v>1380.8520296157421</v>
      </c>
      <c r="Q16" s="102">
        <v>1784.9056052600208</v>
      </c>
      <c r="R16" s="102">
        <v>2315.9350560173543</v>
      </c>
      <c r="S16" s="102">
        <v>3011.2749801965674</v>
      </c>
      <c r="T16" s="102">
        <v>4075.973231648861</v>
      </c>
      <c r="U16" s="102">
        <v>5220.767799169528</v>
      </c>
      <c r="V16" s="102">
        <v>7244.780143569187</v>
      </c>
      <c r="W16" s="102">
        <v>9242.757970467328</v>
      </c>
      <c r="X16" s="102">
        <v>12043.165302755886</v>
      </c>
      <c r="Y16" s="102">
        <v>16573.169036676296</v>
      </c>
      <c r="Z16" s="102">
        <v>20975.45509540369</v>
      </c>
      <c r="AA16" s="102">
        <v>27154.40348268145</v>
      </c>
      <c r="AB16" s="76">
        <v>36220.76535574464</v>
      </c>
    </row>
    <row r="17" spans="1:28" ht="19.5" customHeight="1">
      <c r="A17" s="18">
        <v>0.1015625</v>
      </c>
      <c r="B17" s="19" t="s">
        <v>55</v>
      </c>
      <c r="C17" s="20" t="s">
        <v>55</v>
      </c>
      <c r="D17" s="21"/>
      <c r="E17" s="22"/>
      <c r="F17" s="23"/>
      <c r="G17" s="102">
        <v>128.182913398073</v>
      </c>
      <c r="H17" s="102">
        <v>164.60244010268067</v>
      </c>
      <c r="I17" s="102">
        <v>204.34892229426669</v>
      </c>
      <c r="J17" s="102">
        <v>269.24601014356176</v>
      </c>
      <c r="K17" s="102">
        <v>350.3459014000969</v>
      </c>
      <c r="L17" s="102">
        <v>456.68752458108895</v>
      </c>
      <c r="M17" s="102">
        <v>600.6247067783153</v>
      </c>
      <c r="N17" s="102">
        <v>801.5157669050502</v>
      </c>
      <c r="O17" s="102">
        <v>1064.7872510196391</v>
      </c>
      <c r="P17" s="102">
        <v>1403.660509955664</v>
      </c>
      <c r="Q17" s="102">
        <v>1813.0026073840004</v>
      </c>
      <c r="R17" s="102">
        <v>2350.6198758323117</v>
      </c>
      <c r="S17" s="102">
        <v>3054.1253622756476</v>
      </c>
      <c r="T17" s="102">
        <v>4140.950225092015</v>
      </c>
      <c r="U17" s="102">
        <v>5292.15533459055</v>
      </c>
      <c r="V17" s="102">
        <v>7362.609346283818</v>
      </c>
      <c r="W17" s="102">
        <v>9374.752774197206</v>
      </c>
      <c r="X17" s="102">
        <v>12199.669726521695</v>
      </c>
      <c r="Y17" s="102">
        <v>16840.337716681704</v>
      </c>
      <c r="Z17" s="102">
        <v>21286.106799682108</v>
      </c>
      <c r="AA17" s="102">
        <v>27517.723813525346</v>
      </c>
      <c r="AB17" s="76">
        <v>36643.836928139266</v>
      </c>
    </row>
    <row r="18" spans="1:28" ht="19.5" customHeight="1">
      <c r="A18" s="18">
        <v>0.109375</v>
      </c>
      <c r="B18" s="13">
        <v>0.65625</v>
      </c>
      <c r="C18" s="14">
        <v>0.4375</v>
      </c>
      <c r="D18" s="15">
        <v>0.328125</v>
      </c>
      <c r="E18" s="16">
        <v>0.21875</v>
      </c>
      <c r="F18" s="17">
        <v>0.109375</v>
      </c>
      <c r="G18" s="102">
        <v>130.2142280998808</v>
      </c>
      <c r="H18" s="102">
        <v>167.17453940135255</v>
      </c>
      <c r="I18" s="102">
        <v>207.5551654375782</v>
      </c>
      <c r="J18" s="102">
        <v>273.50272914446407</v>
      </c>
      <c r="K18" s="102">
        <v>355.8631848620745</v>
      </c>
      <c r="L18" s="102">
        <v>463.958883468934</v>
      </c>
      <c r="M18" s="102">
        <v>609.8809864959636</v>
      </c>
      <c r="N18" s="102">
        <v>813.9440356835122</v>
      </c>
      <c r="O18" s="102">
        <v>1081.9025533163062</v>
      </c>
      <c r="P18" s="102">
        <v>1426.2947987916796</v>
      </c>
      <c r="Q18" s="102">
        <v>1840.9002643358608</v>
      </c>
      <c r="R18" s="102">
        <v>2385.076187058401</v>
      </c>
      <c r="S18" s="102">
        <v>3096.7136033317784</v>
      </c>
      <c r="T18" s="102">
        <v>4205.457316866468</v>
      </c>
      <c r="U18" s="102">
        <v>5363.130153970312</v>
      </c>
      <c r="V18" s="102">
        <v>7479.559935454746</v>
      </c>
      <c r="W18" s="102">
        <v>9505.935947227621</v>
      </c>
      <c r="X18" s="102">
        <v>12355.33112470767</v>
      </c>
      <c r="Y18" s="102">
        <v>17105.541094464214</v>
      </c>
      <c r="Z18" s="102">
        <v>21594.745072178295</v>
      </c>
      <c r="AA18" s="102">
        <v>27879.006537469835</v>
      </c>
      <c r="AB18" s="76">
        <v>37064.93461072431</v>
      </c>
    </row>
    <row r="19" spans="1:28" ht="19.5" customHeight="1">
      <c r="A19" s="18">
        <v>0.1171875</v>
      </c>
      <c r="B19" s="19" t="s">
        <v>55</v>
      </c>
      <c r="C19" s="20" t="s">
        <v>55</v>
      </c>
      <c r="D19" s="21"/>
      <c r="E19" s="22"/>
      <c r="F19" s="23"/>
      <c r="G19" s="102">
        <v>132.2303393153605</v>
      </c>
      <c r="H19" s="102">
        <v>169.72781075080567</v>
      </c>
      <c r="I19" s="102">
        <v>210.73789274714952</v>
      </c>
      <c r="J19" s="102">
        <v>277.7277073689993</v>
      </c>
      <c r="K19" s="102">
        <v>361.3395822339641</v>
      </c>
      <c r="L19" s="102">
        <v>471.1754087642499</v>
      </c>
      <c r="M19" s="102">
        <v>619.070966615223</v>
      </c>
      <c r="N19" s="102">
        <v>826.2824259890738</v>
      </c>
      <c r="O19" s="102">
        <v>1098.8868105836768</v>
      </c>
      <c r="P19" s="102">
        <v>1448.754896123789</v>
      </c>
      <c r="Q19" s="102">
        <v>1868.598576115602</v>
      </c>
      <c r="R19" s="102">
        <v>2419.303989695624</v>
      </c>
      <c r="S19" s="102">
        <v>3139.0397033649597</v>
      </c>
      <c r="T19" s="102">
        <v>4269.49450697222</v>
      </c>
      <c r="U19" s="102">
        <v>5433.692257308814</v>
      </c>
      <c r="V19" s="102">
        <v>7595.631911081974</v>
      </c>
      <c r="W19" s="102">
        <v>9636.307489558574</v>
      </c>
      <c r="X19" s="102">
        <v>12510.149497313812</v>
      </c>
      <c r="Y19" s="102">
        <v>17368.77917002382</v>
      </c>
      <c r="Z19" s="102">
        <v>21901.369912892264</v>
      </c>
      <c r="AA19" s="102">
        <v>28238.251654514905</v>
      </c>
      <c r="AB19" s="76">
        <v>37484.058403499796</v>
      </c>
    </row>
    <row r="20" spans="1:28" s="81" customFormat="1" ht="19.5" customHeight="1" thickBot="1">
      <c r="A20" s="78">
        <v>0.125</v>
      </c>
      <c r="B20" s="24">
        <v>0.75</v>
      </c>
      <c r="C20" s="25">
        <v>0.5</v>
      </c>
      <c r="D20" s="26">
        <v>0.375</v>
      </c>
      <c r="E20" s="27">
        <v>0.25</v>
      </c>
      <c r="F20" s="28">
        <v>0.125</v>
      </c>
      <c r="G20" s="106">
        <v>134.2312470445121</v>
      </c>
      <c r="H20" s="105">
        <v>172.26225415104005</v>
      </c>
      <c r="I20" s="105">
        <v>213.89710422298054</v>
      </c>
      <c r="J20" s="105">
        <v>281.92094481716725</v>
      </c>
      <c r="K20" s="105">
        <v>366.77509351576583</v>
      </c>
      <c r="L20" s="105">
        <v>478.3371004670364</v>
      </c>
      <c r="M20" s="105">
        <v>628.194647136094</v>
      </c>
      <c r="N20" s="105">
        <v>838.5309378217349</v>
      </c>
      <c r="O20" s="105">
        <v>1115.7400228217502</v>
      </c>
      <c r="P20" s="105">
        <v>1471.040801951992</v>
      </c>
      <c r="Q20" s="105">
        <v>1896.097542723224</v>
      </c>
      <c r="R20" s="105">
        <v>2453.303283743979</v>
      </c>
      <c r="S20" s="105">
        <v>3181.1036623751925</v>
      </c>
      <c r="T20" s="105">
        <v>4333.06179540927</v>
      </c>
      <c r="U20" s="105">
        <v>5503.841644606057</v>
      </c>
      <c r="V20" s="105">
        <v>7710.825273165501</v>
      </c>
      <c r="W20" s="105">
        <v>9765.867401190062</v>
      </c>
      <c r="X20" s="105">
        <v>12664.12484434012</v>
      </c>
      <c r="Y20" s="105">
        <v>17630.05194336053</v>
      </c>
      <c r="Z20" s="105">
        <v>22205.981321824</v>
      </c>
      <c r="AA20" s="105">
        <v>28595.459164660562</v>
      </c>
      <c r="AB20" s="80">
        <v>37901.208306465705</v>
      </c>
    </row>
    <row r="21" spans="1:28" ht="19.5" customHeight="1">
      <c r="A21" s="82">
        <v>0.1328125</v>
      </c>
      <c r="B21" s="19" t="s">
        <v>55</v>
      </c>
      <c r="C21" s="20" t="s">
        <v>55</v>
      </c>
      <c r="D21" s="21"/>
      <c r="E21" s="22"/>
      <c r="F21" s="23"/>
      <c r="G21" s="73">
        <v>136.2169512873355</v>
      </c>
      <c r="H21" s="73">
        <v>174.7778696020557</v>
      </c>
      <c r="I21" s="73">
        <v>217.03279986507135</v>
      </c>
      <c r="J21" s="73">
        <v>286.082441488968</v>
      </c>
      <c r="K21" s="73">
        <v>372.1697187074798</v>
      </c>
      <c r="L21" s="73">
        <v>485.4439585772936</v>
      </c>
      <c r="M21" s="73">
        <v>637.2520280585762</v>
      </c>
      <c r="N21" s="73">
        <v>850.6895711814957</v>
      </c>
      <c r="O21" s="73">
        <v>1132.4621900305265</v>
      </c>
      <c r="P21" s="73">
        <v>1493.152516276289</v>
      </c>
      <c r="Q21" s="73">
        <v>1923.3971641587273</v>
      </c>
      <c r="R21" s="73">
        <v>2487.0740692034674</v>
      </c>
      <c r="S21" s="73">
        <v>3222.905480362476</v>
      </c>
      <c r="T21" s="73">
        <v>4396.15918217762</v>
      </c>
      <c r="U21" s="73">
        <v>5573.57831586204</v>
      </c>
      <c r="V21" s="73">
        <v>7825.140021705325</v>
      </c>
      <c r="W21" s="73">
        <v>9894.615682122088</v>
      </c>
      <c r="X21" s="73">
        <v>12817.257165786594</v>
      </c>
      <c r="Y21" s="73">
        <v>17889.359414474337</v>
      </c>
      <c r="Z21" s="73">
        <v>22508.579298973513</v>
      </c>
      <c r="AA21" s="73">
        <v>28950.629067906804</v>
      </c>
      <c r="AB21" s="83">
        <v>38316.38431962205</v>
      </c>
    </row>
    <row r="22" spans="1:28" ht="19.5" customHeight="1">
      <c r="A22" s="18">
        <v>0.140625</v>
      </c>
      <c r="B22" s="13">
        <v>0.84375</v>
      </c>
      <c r="C22" s="14">
        <v>0.5625</v>
      </c>
      <c r="D22" s="15">
        <v>0.421875</v>
      </c>
      <c r="E22" s="16">
        <v>0.28125</v>
      </c>
      <c r="F22" s="17">
        <v>0.140625</v>
      </c>
      <c r="G22" s="102">
        <v>138.18745204383083</v>
      </c>
      <c r="H22" s="102">
        <v>177.27465710385252</v>
      </c>
      <c r="I22" s="102">
        <v>220.14497967342194</v>
      </c>
      <c r="J22" s="102">
        <v>290.21219738440163</v>
      </c>
      <c r="K22" s="102">
        <v>377.5234578091057</v>
      </c>
      <c r="L22" s="102">
        <v>492.49598309502153</v>
      </c>
      <c r="M22" s="102">
        <v>646.2431093826698</v>
      </c>
      <c r="N22" s="102">
        <v>862.7583260683559</v>
      </c>
      <c r="O22" s="102">
        <v>1149.0533122100062</v>
      </c>
      <c r="P22" s="102">
        <v>1515.0900390966797</v>
      </c>
      <c r="Q22" s="102">
        <v>1950.4974404221107</v>
      </c>
      <c r="R22" s="102">
        <v>2520.6163460740886</v>
      </c>
      <c r="S22" s="102">
        <v>3264.4451573268097</v>
      </c>
      <c r="T22" s="102">
        <v>4458.786667277268</v>
      </c>
      <c r="U22" s="102">
        <v>5642.902271076762</v>
      </c>
      <c r="V22" s="102">
        <v>7938.57615670145</v>
      </c>
      <c r="W22" s="102">
        <v>10022.552332354651</v>
      </c>
      <c r="X22" s="102">
        <v>12969.546461653234</v>
      </c>
      <c r="Y22" s="102">
        <v>18146.701583365244</v>
      </c>
      <c r="Z22" s="102">
        <v>22809.163844340797</v>
      </c>
      <c r="AA22" s="102">
        <v>29303.761364253634</v>
      </c>
      <c r="AB22" s="76">
        <v>38729.58644296881</v>
      </c>
    </row>
    <row r="23" spans="1:28" ht="19.5" customHeight="1">
      <c r="A23" s="18">
        <v>0.1484375</v>
      </c>
      <c r="B23" s="19" t="s">
        <v>55</v>
      </c>
      <c r="C23" s="20" t="s">
        <v>55</v>
      </c>
      <c r="D23" s="21"/>
      <c r="E23" s="22"/>
      <c r="F23" s="23"/>
      <c r="G23" s="102">
        <v>140.142749313998</v>
      </c>
      <c r="H23" s="102">
        <v>179.75261665643066</v>
      </c>
      <c r="I23" s="102">
        <v>223.2336436480323</v>
      </c>
      <c r="J23" s="102">
        <v>294.310212503468</v>
      </c>
      <c r="K23" s="102">
        <v>382.8363108206438</v>
      </c>
      <c r="L23" s="102">
        <v>499.4931740202202</v>
      </c>
      <c r="M23" s="102">
        <v>655.1678911083746</v>
      </c>
      <c r="N23" s="102">
        <v>874.737202482316</v>
      </c>
      <c r="O23" s="102">
        <v>1165.5133893601892</v>
      </c>
      <c r="P23" s="102">
        <v>1536.8533704131642</v>
      </c>
      <c r="Q23" s="102">
        <v>1977.3983715133754</v>
      </c>
      <c r="R23" s="102">
        <v>2553.9301143558423</v>
      </c>
      <c r="S23" s="102">
        <v>3305.7226932681942</v>
      </c>
      <c r="T23" s="102">
        <v>4520.944250708215</v>
      </c>
      <c r="U23" s="102">
        <v>5711.813510250225</v>
      </c>
      <c r="V23" s="102">
        <v>8051.133678153873</v>
      </c>
      <c r="W23" s="102">
        <v>10149.677351887753</v>
      </c>
      <c r="X23" s="102">
        <v>13120.99273194004</v>
      </c>
      <c r="Y23" s="102">
        <v>18402.07845003325</v>
      </c>
      <c r="Z23" s="102">
        <v>23107.734957925855</v>
      </c>
      <c r="AA23" s="102">
        <v>29654.85605370105</v>
      </c>
      <c r="AB23" s="76">
        <v>39140.814676506016</v>
      </c>
    </row>
    <row r="24" spans="1:28" ht="19.5" customHeight="1">
      <c r="A24" s="18">
        <v>0.15625</v>
      </c>
      <c r="B24" s="13">
        <v>0.9375</v>
      </c>
      <c r="C24" s="14">
        <v>0.625</v>
      </c>
      <c r="D24" s="15">
        <v>0.46875</v>
      </c>
      <c r="E24" s="16">
        <v>0.3125</v>
      </c>
      <c r="F24" s="17">
        <v>0.15625</v>
      </c>
      <c r="G24" s="102">
        <v>142.08284309783707</v>
      </c>
      <c r="H24" s="102">
        <v>182.21174825979003</v>
      </c>
      <c r="I24" s="102">
        <v>226.29879178890243</v>
      </c>
      <c r="J24" s="102">
        <v>298.3764868461672</v>
      </c>
      <c r="K24" s="102">
        <v>388.108277742094</v>
      </c>
      <c r="L24" s="102">
        <v>506.43553135288954</v>
      </c>
      <c r="M24" s="102">
        <v>664.0263732356909</v>
      </c>
      <c r="N24" s="102">
        <v>886.6262004233755</v>
      </c>
      <c r="O24" s="102">
        <v>1181.8424214810752</v>
      </c>
      <c r="P24" s="102">
        <v>1558.4425102257421</v>
      </c>
      <c r="Q24" s="102">
        <v>2004.0999574325208</v>
      </c>
      <c r="R24" s="102">
        <v>2587.0153740487294</v>
      </c>
      <c r="S24" s="102">
        <v>3346.73808818663</v>
      </c>
      <c r="T24" s="102">
        <v>4582.631932470461</v>
      </c>
      <c r="U24" s="102">
        <v>5780.312033382428</v>
      </c>
      <c r="V24" s="102">
        <v>8162.812586062593</v>
      </c>
      <c r="W24" s="102">
        <v>10275.99074072139</v>
      </c>
      <c r="X24" s="102">
        <v>13271.59597664701</v>
      </c>
      <c r="Y24" s="102">
        <v>18655.490014478357</v>
      </c>
      <c r="Z24" s="102">
        <v>23404.292639728686</v>
      </c>
      <c r="AA24" s="102">
        <v>30003.91313624905</v>
      </c>
      <c r="AB24" s="76">
        <v>39550.06902023364</v>
      </c>
    </row>
    <row r="25" spans="1:28" ht="19.5" customHeight="1">
      <c r="A25" s="18">
        <v>0.1640625</v>
      </c>
      <c r="B25" s="19" t="s">
        <v>55</v>
      </c>
      <c r="C25" s="20" t="s">
        <v>55</v>
      </c>
      <c r="D25" s="29"/>
      <c r="E25" s="22"/>
      <c r="F25" s="23"/>
      <c r="G25" s="102">
        <v>144.007733395348</v>
      </c>
      <c r="H25" s="102">
        <v>184.65205191393068</v>
      </c>
      <c r="I25" s="102">
        <v>229.3404240960323</v>
      </c>
      <c r="J25" s="102">
        <v>302.4110204124992</v>
      </c>
      <c r="K25" s="102">
        <v>393.3393585734563</v>
      </c>
      <c r="L25" s="102">
        <v>513.3230550930296</v>
      </c>
      <c r="M25" s="102">
        <v>672.8185557646184</v>
      </c>
      <c r="N25" s="102">
        <v>898.4253198915346</v>
      </c>
      <c r="O25" s="102">
        <v>1198.0404085726643</v>
      </c>
      <c r="P25" s="102">
        <v>1579.857458534414</v>
      </c>
      <c r="Q25" s="102">
        <v>2030.6021981795473</v>
      </c>
      <c r="R25" s="102">
        <v>2619.872125152749</v>
      </c>
      <c r="S25" s="102">
        <v>3387.491342082116</v>
      </c>
      <c r="T25" s="102">
        <v>4643.849712564006</v>
      </c>
      <c r="U25" s="102">
        <v>5848.397840473372</v>
      </c>
      <c r="V25" s="102">
        <v>8273.612880427614</v>
      </c>
      <c r="W25" s="102">
        <v>10401.492498855565</v>
      </c>
      <c r="X25" s="102">
        <v>13421.35619577415</v>
      </c>
      <c r="Y25" s="102">
        <v>18906.936276700562</v>
      </c>
      <c r="Z25" s="102">
        <v>23698.836889749295</v>
      </c>
      <c r="AA25" s="102">
        <v>30350.93261189764</v>
      </c>
      <c r="AB25" s="76">
        <v>39957.349474151706</v>
      </c>
    </row>
    <row r="26" spans="1:28" ht="19.5" customHeight="1">
      <c r="A26" s="18">
        <v>0.171875</v>
      </c>
      <c r="B26" s="13">
        <v>1.03125</v>
      </c>
      <c r="C26" s="14">
        <v>0.6875</v>
      </c>
      <c r="D26" s="15">
        <v>0.515625</v>
      </c>
      <c r="E26" s="16">
        <v>0.34375</v>
      </c>
      <c r="F26" s="17">
        <v>0.171875</v>
      </c>
      <c r="G26" s="102">
        <v>145.91742020653084</v>
      </c>
      <c r="H26" s="102">
        <v>187.07352761885255</v>
      </c>
      <c r="I26" s="102">
        <v>232.35854056942193</v>
      </c>
      <c r="J26" s="102">
        <v>306.4138132024641</v>
      </c>
      <c r="K26" s="102">
        <v>398.5295533147307</v>
      </c>
      <c r="L26" s="102">
        <v>520.1557452406403</v>
      </c>
      <c r="M26" s="102">
        <v>681.5444386951573</v>
      </c>
      <c r="N26" s="102">
        <v>910.1345608867935</v>
      </c>
      <c r="O26" s="102">
        <v>1214.1073506349562</v>
      </c>
      <c r="P26" s="102">
        <v>1601.0982153391797</v>
      </c>
      <c r="Q26" s="102">
        <v>2056.9050937544544</v>
      </c>
      <c r="R26" s="102">
        <v>2652.500367667901</v>
      </c>
      <c r="S26" s="102">
        <v>3427.982454954654</v>
      </c>
      <c r="T26" s="102">
        <v>4704.597590988849</v>
      </c>
      <c r="U26" s="102">
        <v>5916.070931523055</v>
      </c>
      <c r="V26" s="102">
        <v>8383.534561248935</v>
      </c>
      <c r="W26" s="102">
        <v>10526.182626290278</v>
      </c>
      <c r="X26" s="102">
        <v>13570.273389321452</v>
      </c>
      <c r="Y26" s="102">
        <v>19156.41723669987</v>
      </c>
      <c r="Z26" s="102">
        <v>23991.367707987672</v>
      </c>
      <c r="AA26" s="102">
        <v>30695.914480646814</v>
      </c>
      <c r="AB26" s="76">
        <v>40362.65603826019</v>
      </c>
    </row>
    <row r="27" spans="1:28" ht="19.5" customHeight="1">
      <c r="A27" s="18">
        <v>0.1796875</v>
      </c>
      <c r="B27" s="19" t="s">
        <v>55</v>
      </c>
      <c r="C27" s="20" t="s">
        <v>55</v>
      </c>
      <c r="D27" s="29"/>
      <c r="E27" s="22"/>
      <c r="F27" s="23"/>
      <c r="G27" s="102">
        <v>147.8119035313855</v>
      </c>
      <c r="H27" s="102">
        <v>189.47617537455568</v>
      </c>
      <c r="I27" s="102">
        <v>235.35314120907137</v>
      </c>
      <c r="J27" s="102">
        <v>310.3848652160617</v>
      </c>
      <c r="K27" s="102">
        <v>403.67886196591724</v>
      </c>
      <c r="L27" s="102">
        <v>526.9336017957218</v>
      </c>
      <c r="M27" s="102">
        <v>690.2040220273075</v>
      </c>
      <c r="N27" s="102">
        <v>921.7539234091519</v>
      </c>
      <c r="O27" s="102">
        <v>1230.0432476679516</v>
      </c>
      <c r="P27" s="102">
        <v>1622.164780640039</v>
      </c>
      <c r="Q27" s="102">
        <v>2083.0086441572425</v>
      </c>
      <c r="R27" s="102">
        <v>2684.9001015941863</v>
      </c>
      <c r="S27" s="102">
        <v>3468.2114268042415</v>
      </c>
      <c r="T27" s="102">
        <v>4764.875567744993</v>
      </c>
      <c r="U27" s="102">
        <v>5983.331306531479</v>
      </c>
      <c r="V27" s="102">
        <v>8492.577628526551</v>
      </c>
      <c r="W27" s="102">
        <v>10650.061123025525</v>
      </c>
      <c r="X27" s="102">
        <v>13718.347557288922</v>
      </c>
      <c r="Y27" s="102">
        <v>19403.932894476275</v>
      </c>
      <c r="Z27" s="102">
        <v>24281.885094443824</v>
      </c>
      <c r="AA27" s="102">
        <v>31038.858742496566</v>
      </c>
      <c r="AB27" s="76">
        <v>40765.988712559105</v>
      </c>
    </row>
    <row r="28" spans="1:28" ht="19.5" customHeight="1">
      <c r="A28" s="18">
        <v>0.1875</v>
      </c>
      <c r="B28" s="13">
        <v>1.125</v>
      </c>
      <c r="C28" s="14">
        <v>0.75</v>
      </c>
      <c r="D28" s="15">
        <v>0.5625</v>
      </c>
      <c r="E28" s="16">
        <v>0.375</v>
      </c>
      <c r="F28" s="17">
        <v>0.1875</v>
      </c>
      <c r="G28" s="102">
        <v>149.6911833699121</v>
      </c>
      <c r="H28" s="102">
        <v>191.85999518104006</v>
      </c>
      <c r="I28" s="102">
        <v>238.32422601498052</v>
      </c>
      <c r="J28" s="102">
        <v>314.32417645329224</v>
      </c>
      <c r="K28" s="102">
        <v>408.78728452701586</v>
      </c>
      <c r="L28" s="102">
        <v>533.656624758274</v>
      </c>
      <c r="M28" s="102">
        <v>698.797305761069</v>
      </c>
      <c r="N28" s="102">
        <v>933.2834074586098</v>
      </c>
      <c r="O28" s="102">
        <v>1245.84809967165</v>
      </c>
      <c r="P28" s="102">
        <v>1643.057154436992</v>
      </c>
      <c r="Q28" s="102">
        <v>2108.9128493879116</v>
      </c>
      <c r="R28" s="102">
        <v>2717.0713269316043</v>
      </c>
      <c r="S28" s="102">
        <v>3508.1782576308797</v>
      </c>
      <c r="T28" s="102">
        <v>4824.683642832433</v>
      </c>
      <c r="U28" s="102">
        <v>6050.178965498643</v>
      </c>
      <c r="V28" s="102">
        <v>8600.742082260469</v>
      </c>
      <c r="W28" s="102">
        <v>10773.127989061313</v>
      </c>
      <c r="X28" s="102">
        <v>13865.578699676556</v>
      </c>
      <c r="Y28" s="102">
        <v>19649.483250029778</v>
      </c>
      <c r="Z28" s="102">
        <v>24570.389049117748</v>
      </c>
      <c r="AA28" s="102">
        <v>31379.765397446914</v>
      </c>
      <c r="AB28" s="76">
        <v>41167.34749704845</v>
      </c>
    </row>
    <row r="29" spans="1:28" ht="19.5" customHeight="1">
      <c r="A29" s="18">
        <v>0.1953125</v>
      </c>
      <c r="B29" s="19" t="s">
        <v>55</v>
      </c>
      <c r="C29" s="20" t="s">
        <v>55</v>
      </c>
      <c r="D29" s="29"/>
      <c r="E29" s="22"/>
      <c r="F29" s="23"/>
      <c r="G29" s="102">
        <v>151.55525972211052</v>
      </c>
      <c r="H29" s="102">
        <v>194.22498703830567</v>
      </c>
      <c r="I29" s="102">
        <v>241.2717949871495</v>
      </c>
      <c r="J29" s="102">
        <v>318.2317469141555</v>
      </c>
      <c r="K29" s="102">
        <v>413.85482099802664</v>
      </c>
      <c r="L29" s="102">
        <v>540.3248141282967</v>
      </c>
      <c r="M29" s="102">
        <v>707.3242898964419</v>
      </c>
      <c r="N29" s="102">
        <v>944.7230130351674</v>
      </c>
      <c r="O29" s="102">
        <v>1261.5219066460518</v>
      </c>
      <c r="P29" s="102">
        <v>1663.7753367300388</v>
      </c>
      <c r="Q29" s="102">
        <v>2134.6177094464615</v>
      </c>
      <c r="R29" s="102">
        <v>2749.014043680155</v>
      </c>
      <c r="S29" s="102">
        <v>3547.8829474345694</v>
      </c>
      <c r="T29" s="102">
        <v>4884.021816251173</v>
      </c>
      <c r="U29" s="102">
        <v>6116.613908424549</v>
      </c>
      <c r="V29" s="102">
        <v>8708.027922450685</v>
      </c>
      <c r="W29" s="102">
        <v>10895.383224397636</v>
      </c>
      <c r="X29" s="102">
        <v>14011.96681648436</v>
      </c>
      <c r="Y29" s="102">
        <v>19893.068303360382</v>
      </c>
      <c r="Z29" s="102">
        <v>24856.879572009446</v>
      </c>
      <c r="AA29" s="102">
        <v>31718.634445497846</v>
      </c>
      <c r="AB29" s="76">
        <v>41566.732391728234</v>
      </c>
    </row>
    <row r="30" spans="1:28" ht="19.5" customHeight="1">
      <c r="A30" s="18">
        <v>0.203125</v>
      </c>
      <c r="B30" s="13">
        <v>1.21875</v>
      </c>
      <c r="C30" s="14">
        <v>0.8125</v>
      </c>
      <c r="D30" s="15">
        <v>0.609375</v>
      </c>
      <c r="E30" s="16">
        <v>0.40625</v>
      </c>
      <c r="F30" s="17">
        <v>0.203125</v>
      </c>
      <c r="G30" s="102">
        <v>153.40413258798083</v>
      </c>
      <c r="H30" s="102">
        <v>196.57115094635253</v>
      </c>
      <c r="I30" s="102">
        <v>244.1958481255782</v>
      </c>
      <c r="J30" s="102">
        <v>322.10757659865163</v>
      </c>
      <c r="K30" s="102">
        <v>418.88147137894947</v>
      </c>
      <c r="L30" s="102">
        <v>546.9381699057903</v>
      </c>
      <c r="M30" s="102">
        <v>715.7849744334261</v>
      </c>
      <c r="N30" s="102">
        <v>956.0727401388247</v>
      </c>
      <c r="O30" s="102">
        <v>1277.0646685911563</v>
      </c>
      <c r="P30" s="102">
        <v>1684.3193275191795</v>
      </c>
      <c r="Q30" s="102">
        <v>2160.123224332892</v>
      </c>
      <c r="R30" s="102">
        <v>2780.728251839839</v>
      </c>
      <c r="S30" s="102">
        <v>3587.3254962153096</v>
      </c>
      <c r="T30" s="102">
        <v>4942.8900880012125</v>
      </c>
      <c r="U30" s="102">
        <v>6182.636135309193</v>
      </c>
      <c r="V30" s="102">
        <v>8814.4351490972</v>
      </c>
      <c r="W30" s="102">
        <v>11016.826829034497</v>
      </c>
      <c r="X30" s="102">
        <v>14157.511907712327</v>
      </c>
      <c r="Y30" s="102">
        <v>20134.688054468086</v>
      </c>
      <c r="Z30" s="102">
        <v>25141.356663118917</v>
      </c>
      <c r="AA30" s="102">
        <v>32055.465886649363</v>
      </c>
      <c r="AB30" s="76">
        <v>41964.14339659844</v>
      </c>
    </row>
    <row r="31" spans="1:28" ht="19.5" customHeight="1">
      <c r="A31" s="18">
        <v>0.2109375</v>
      </c>
      <c r="B31" s="19" t="s">
        <v>55</v>
      </c>
      <c r="C31" s="20" t="s">
        <v>55</v>
      </c>
      <c r="D31" s="29"/>
      <c r="E31" s="22"/>
      <c r="F31" s="23"/>
      <c r="G31" s="102">
        <v>155.237801967523</v>
      </c>
      <c r="H31" s="102">
        <v>198.89848690518065</v>
      </c>
      <c r="I31" s="102">
        <v>247.0963854302667</v>
      </c>
      <c r="J31" s="102">
        <v>325.9516655067805</v>
      </c>
      <c r="K31" s="102">
        <v>423.86723566978446</v>
      </c>
      <c r="L31" s="102">
        <v>553.4966920907546</v>
      </c>
      <c r="M31" s="102">
        <v>724.1793593720215</v>
      </c>
      <c r="N31" s="102">
        <v>967.3325887695817</v>
      </c>
      <c r="O31" s="102">
        <v>1292.476385506964</v>
      </c>
      <c r="P31" s="102">
        <v>1704.689126804414</v>
      </c>
      <c r="Q31" s="102">
        <v>2185.429394047204</v>
      </c>
      <c r="R31" s="102">
        <v>2812.2139514106548</v>
      </c>
      <c r="S31" s="102">
        <v>3626.5059039731013</v>
      </c>
      <c r="T31" s="102">
        <v>5001.288458082549</v>
      </c>
      <c r="U31" s="102">
        <v>6248.245646152578</v>
      </c>
      <c r="V31" s="102">
        <v>8919.963762200012</v>
      </c>
      <c r="W31" s="102">
        <v>11137.458802971894</v>
      </c>
      <c r="X31" s="102">
        <v>14302.21397336046</v>
      </c>
      <c r="Y31" s="102">
        <v>20374.34250335289</v>
      </c>
      <c r="Z31" s="102">
        <v>25423.820322446165</v>
      </c>
      <c r="AA31" s="102">
        <v>32390.259720901464</v>
      </c>
      <c r="AB31" s="76">
        <v>42359.58051165908</v>
      </c>
    </row>
    <row r="32" spans="1:28" ht="19.5" customHeight="1">
      <c r="A32" s="18">
        <v>0.21875</v>
      </c>
      <c r="B32" s="13">
        <v>1.3125</v>
      </c>
      <c r="C32" s="14">
        <v>0.875</v>
      </c>
      <c r="D32" s="15">
        <v>0.65625</v>
      </c>
      <c r="E32" s="16">
        <v>0.4375</v>
      </c>
      <c r="F32" s="17">
        <v>0.21875</v>
      </c>
      <c r="G32" s="102">
        <v>157.05626786073708</v>
      </c>
      <c r="H32" s="102">
        <v>201.20699491479004</v>
      </c>
      <c r="I32" s="102">
        <v>249.97340690121493</v>
      </c>
      <c r="J32" s="102">
        <v>329.7640136385422</v>
      </c>
      <c r="K32" s="102">
        <v>428.8121138705315</v>
      </c>
      <c r="L32" s="102">
        <v>560.0003806831895</v>
      </c>
      <c r="M32" s="102">
        <v>732.5074447122282</v>
      </c>
      <c r="N32" s="102">
        <v>978.502558927438</v>
      </c>
      <c r="O32" s="102">
        <v>1307.7570573934752</v>
      </c>
      <c r="P32" s="102">
        <v>1724.884734585742</v>
      </c>
      <c r="Q32" s="102">
        <v>2210.5362185893964</v>
      </c>
      <c r="R32" s="102">
        <v>2843.471142392604</v>
      </c>
      <c r="S32" s="102">
        <v>3665.4241707079427</v>
      </c>
      <c r="T32" s="102">
        <v>5059.216926495185</v>
      </c>
      <c r="U32" s="102">
        <v>6313.442440954703</v>
      </c>
      <c r="V32" s="102">
        <v>9024.613761759125</v>
      </c>
      <c r="W32" s="102">
        <v>11257.279146209828</v>
      </c>
      <c r="X32" s="102">
        <v>14446.073013428762</v>
      </c>
      <c r="Y32" s="102">
        <v>20612.031650014793</v>
      </c>
      <c r="Z32" s="102">
        <v>25704.270549991186</v>
      </c>
      <c r="AA32" s="102">
        <v>32723.01594825415</v>
      </c>
      <c r="AB32" s="76">
        <v>42753.04373691014</v>
      </c>
    </row>
    <row r="33" spans="1:28" ht="19.5" customHeight="1">
      <c r="A33" s="18">
        <v>0.2265625</v>
      </c>
      <c r="B33" s="19" t="s">
        <v>55</v>
      </c>
      <c r="C33" s="20" t="s">
        <v>55</v>
      </c>
      <c r="D33" s="29"/>
      <c r="E33" s="22"/>
      <c r="F33" s="23"/>
      <c r="G33" s="102">
        <v>158.85953026762303</v>
      </c>
      <c r="H33" s="102">
        <v>203.4966749751807</v>
      </c>
      <c r="I33" s="102">
        <v>252.82691253842296</v>
      </c>
      <c r="J33" s="102">
        <v>333.54462099393675</v>
      </c>
      <c r="K33" s="102">
        <v>433.71610598119065</v>
      </c>
      <c r="L33" s="102">
        <v>566.4492356830953</v>
      </c>
      <c r="M33" s="102">
        <v>740.7692304540465</v>
      </c>
      <c r="N33" s="102">
        <v>989.5826506123941</v>
      </c>
      <c r="O33" s="102">
        <v>1322.9066842506893</v>
      </c>
      <c r="P33" s="102">
        <v>1744.9061508631642</v>
      </c>
      <c r="Q33" s="102">
        <v>2235.4436979594693</v>
      </c>
      <c r="R33" s="102">
        <v>2874.4998247856865</v>
      </c>
      <c r="S33" s="102">
        <v>3704.0802964198356</v>
      </c>
      <c r="T33" s="102">
        <v>5116.675493239122</v>
      </c>
      <c r="U33" s="102">
        <v>6378.2265197155675</v>
      </c>
      <c r="V33" s="102">
        <v>9128.385147774536</v>
      </c>
      <c r="W33" s="102">
        <v>11376.287858748301</v>
      </c>
      <c r="X33" s="102">
        <v>14589.089027917227</v>
      </c>
      <c r="Y33" s="102">
        <v>20847.755494453795</v>
      </c>
      <c r="Z33" s="102">
        <v>25982.707345753977</v>
      </c>
      <c r="AA33" s="102">
        <v>33053.73456870742</v>
      </c>
      <c r="AB33" s="76">
        <v>43144.53307235164</v>
      </c>
    </row>
    <row r="34" spans="1:28" ht="19.5" customHeight="1">
      <c r="A34" s="18">
        <v>0.234375</v>
      </c>
      <c r="B34" s="13">
        <v>1.40625</v>
      </c>
      <c r="C34" s="14">
        <v>0.9375</v>
      </c>
      <c r="D34" s="15">
        <v>0.703125</v>
      </c>
      <c r="E34" s="16">
        <v>0.46875</v>
      </c>
      <c r="F34" s="17">
        <v>0.234375</v>
      </c>
      <c r="G34" s="102">
        <v>160.64758918818083</v>
      </c>
      <c r="H34" s="102">
        <v>205.76752708635254</v>
      </c>
      <c r="I34" s="102">
        <v>255.6569023418907</v>
      </c>
      <c r="J34" s="102">
        <v>337.29348757296407</v>
      </c>
      <c r="K34" s="102">
        <v>438.579212001762</v>
      </c>
      <c r="L34" s="102">
        <v>572.8432570904716</v>
      </c>
      <c r="M34" s="102">
        <v>748.9647165974759</v>
      </c>
      <c r="N34" s="102">
        <v>1000.5728638244498</v>
      </c>
      <c r="O34" s="102">
        <v>1337.9252660786065</v>
      </c>
      <c r="P34" s="102">
        <v>1764.7533756366795</v>
      </c>
      <c r="Q34" s="102">
        <v>2260.1518321574235</v>
      </c>
      <c r="R34" s="102">
        <v>2905.299998589901</v>
      </c>
      <c r="S34" s="102">
        <v>3742.474281108779</v>
      </c>
      <c r="T34" s="102">
        <v>5173.6641583143555</v>
      </c>
      <c r="U34" s="102">
        <v>6442.597882435174</v>
      </c>
      <c r="V34" s="102">
        <v>9231.277920246246</v>
      </c>
      <c r="W34" s="102">
        <v>11494.48494058731</v>
      </c>
      <c r="X34" s="102">
        <v>14731.262016825858</v>
      </c>
      <c r="Y34" s="102">
        <v>21081.514036669898</v>
      </c>
      <c r="Z34" s="102">
        <v>26259.130709734545</v>
      </c>
      <c r="AA34" s="102">
        <v>33382.41558226128</v>
      </c>
      <c r="AB34" s="76">
        <v>43534.04851798356</v>
      </c>
    </row>
    <row r="35" spans="1:28" ht="19.5" customHeight="1">
      <c r="A35" s="18">
        <v>0.2421875</v>
      </c>
      <c r="B35" s="19" t="s">
        <v>55</v>
      </c>
      <c r="C35" s="20" t="s">
        <v>55</v>
      </c>
      <c r="D35" s="29"/>
      <c r="E35" s="22"/>
      <c r="F35" s="23"/>
      <c r="G35" s="102">
        <v>162.4204446224105</v>
      </c>
      <c r="H35" s="102">
        <v>208.01955124830567</v>
      </c>
      <c r="I35" s="102">
        <v>258.4633763116183</v>
      </c>
      <c r="J35" s="102">
        <v>341.01061337562425</v>
      </c>
      <c r="K35" s="102">
        <v>443.4014319322454</v>
      </c>
      <c r="L35" s="102">
        <v>579.1824449053187</v>
      </c>
      <c r="M35" s="102">
        <v>757.0939031425169</v>
      </c>
      <c r="N35" s="102">
        <v>1011.473198563605</v>
      </c>
      <c r="O35" s="102">
        <v>1352.8128028772264</v>
      </c>
      <c r="P35" s="102">
        <v>1784.4264089062888</v>
      </c>
      <c r="Q35" s="102">
        <v>2284.660621183258</v>
      </c>
      <c r="R35" s="102">
        <v>2935.8716638052488</v>
      </c>
      <c r="S35" s="102">
        <v>3780.606124774772</v>
      </c>
      <c r="T35" s="102">
        <v>5230.182921720888</v>
      </c>
      <c r="U35" s="102">
        <v>6506.55652911352</v>
      </c>
      <c r="V35" s="102">
        <v>9333.292079174256</v>
      </c>
      <c r="W35" s="102">
        <v>11611.870391726854</v>
      </c>
      <c r="X35" s="102">
        <v>14872.591980154657</v>
      </c>
      <c r="Y35" s="102">
        <v>21313.3072766631</v>
      </c>
      <c r="Z35" s="102">
        <v>26533.540641932883</v>
      </c>
      <c r="AA35" s="102">
        <v>33709.05898891573</v>
      </c>
      <c r="AB35" s="76">
        <v>43921.59007380592</v>
      </c>
    </row>
    <row r="36" spans="1:28" ht="19.5" customHeight="1" thickBot="1">
      <c r="A36" s="84">
        <v>0.25</v>
      </c>
      <c r="B36" s="13">
        <v>1.5</v>
      </c>
      <c r="C36" s="14">
        <v>1</v>
      </c>
      <c r="D36" s="15">
        <v>0.75</v>
      </c>
      <c r="E36" s="16">
        <v>0.5</v>
      </c>
      <c r="F36" s="17">
        <v>0.25</v>
      </c>
      <c r="G36" s="106">
        <v>164.17809657031208</v>
      </c>
      <c r="H36" s="105">
        <v>210.25274746104003</v>
      </c>
      <c r="I36" s="105">
        <v>261.24633444760553</v>
      </c>
      <c r="J36" s="105">
        <v>344.6959984019172</v>
      </c>
      <c r="K36" s="105">
        <v>448.1827657726409</v>
      </c>
      <c r="L36" s="105">
        <v>585.4667991276364</v>
      </c>
      <c r="M36" s="105">
        <v>765.1567900891689</v>
      </c>
      <c r="N36" s="105">
        <v>1022.2836548298599</v>
      </c>
      <c r="O36" s="105">
        <v>1367.56929464655</v>
      </c>
      <c r="P36" s="105">
        <v>1803.9252506719922</v>
      </c>
      <c r="Q36" s="105">
        <v>2308.970065036974</v>
      </c>
      <c r="R36" s="105">
        <v>2966.214820431729</v>
      </c>
      <c r="S36" s="105">
        <v>3818.4758274178175</v>
      </c>
      <c r="T36" s="105">
        <v>5286.231783458721</v>
      </c>
      <c r="U36" s="105">
        <v>6570.102459750606</v>
      </c>
      <c r="V36" s="105">
        <v>9434.427624558562</v>
      </c>
      <c r="W36" s="105">
        <v>11728.444212166938</v>
      </c>
      <c r="X36" s="105">
        <v>15013.078917903622</v>
      </c>
      <c r="Y36" s="105">
        <v>21543.1352144334</v>
      </c>
      <c r="Z36" s="105">
        <v>26805.937142348997</v>
      </c>
      <c r="AA36" s="105">
        <v>34033.664788670765</v>
      </c>
      <c r="AB36" s="86">
        <v>44307.1577398187</v>
      </c>
    </row>
    <row r="37" spans="1:31" ht="16.5" customHeight="1">
      <c r="A37" s="93">
        <v>0.2578125</v>
      </c>
      <c r="B37" s="13"/>
      <c r="C37" s="14"/>
      <c r="D37" s="15"/>
      <c r="E37" s="16"/>
      <c r="F37" s="17"/>
      <c r="G37" s="102" t="s">
        <v>80</v>
      </c>
      <c r="H37" s="102" t="s">
        <v>80</v>
      </c>
      <c r="I37" s="102" t="s">
        <v>80</v>
      </c>
      <c r="J37" s="102" t="s">
        <v>80</v>
      </c>
      <c r="K37" s="102" t="s">
        <v>80</v>
      </c>
      <c r="L37" s="102" t="s">
        <v>80</v>
      </c>
      <c r="M37" s="102">
        <v>773.1533774374325</v>
      </c>
      <c r="N37" s="107">
        <v>1033.0042326232144</v>
      </c>
      <c r="O37" s="73" t="s">
        <v>80</v>
      </c>
      <c r="P37" s="73" t="s">
        <v>80</v>
      </c>
      <c r="Q37" s="102">
        <v>2333.080163718571</v>
      </c>
      <c r="R37" s="102">
        <v>2996.3294684693424</v>
      </c>
      <c r="S37" s="102">
        <v>3856.0833890379135</v>
      </c>
      <c r="T37" s="73" t="s">
        <v>80</v>
      </c>
      <c r="U37" s="102">
        <v>6633.2356743464325</v>
      </c>
      <c r="V37" s="102">
        <v>9534.68455639917</v>
      </c>
      <c r="W37" s="102">
        <v>11844.206401907557</v>
      </c>
      <c r="X37" s="102">
        <v>15152.722830072747</v>
      </c>
      <c r="Y37" s="102">
        <v>21770.997849980802</v>
      </c>
      <c r="Z37" s="102">
        <v>27076.320210982885</v>
      </c>
      <c r="AA37" s="102">
        <v>34356.23298152638</v>
      </c>
      <c r="AB37" s="76">
        <v>44690.75151602192</v>
      </c>
      <c r="AC37"/>
      <c r="AD37"/>
      <c r="AE37" s="94"/>
    </row>
    <row r="38" spans="1:31" ht="16.5" customHeight="1">
      <c r="A38" s="93">
        <v>0.265625</v>
      </c>
      <c r="B38" s="13">
        <v>1.59375</v>
      </c>
      <c r="C38" s="14">
        <v>1.0625</v>
      </c>
      <c r="D38" s="15">
        <v>0.796875</v>
      </c>
      <c r="E38" s="16">
        <v>0.53125</v>
      </c>
      <c r="F38" s="17">
        <v>0.265625</v>
      </c>
      <c r="G38" s="102" t="s">
        <v>80</v>
      </c>
      <c r="H38" s="102" t="s">
        <v>80</v>
      </c>
      <c r="I38" s="102" t="s">
        <v>80</v>
      </c>
      <c r="J38" s="102" t="s">
        <v>80</v>
      </c>
      <c r="K38" s="102" t="s">
        <v>80</v>
      </c>
      <c r="L38" s="102" t="s">
        <v>80</v>
      </c>
      <c r="M38" s="102" t="s">
        <v>80</v>
      </c>
      <c r="N38" s="73" t="s">
        <v>80</v>
      </c>
      <c r="O38" s="73" t="s">
        <v>80</v>
      </c>
      <c r="P38" s="73" t="s">
        <v>80</v>
      </c>
      <c r="Q38" s="73" t="s">
        <v>80</v>
      </c>
      <c r="R38" s="102">
        <v>3026.215607918089</v>
      </c>
      <c r="S38" s="102">
        <v>3893.42880963506</v>
      </c>
      <c r="T38" s="73" t="s">
        <v>80</v>
      </c>
      <c r="U38" s="102">
        <v>6695.956172900998</v>
      </c>
      <c r="V38" s="102">
        <v>9634.062874696076</v>
      </c>
      <c r="W38" s="102">
        <v>11959.156960948716</v>
      </c>
      <c r="X38" s="102">
        <v>15291.523716662046</v>
      </c>
      <c r="Y38" s="102">
        <v>21996.895183305303</v>
      </c>
      <c r="Z38" s="102">
        <v>27344.689847834547</v>
      </c>
      <c r="AA38" s="102">
        <v>34676.76356748258</v>
      </c>
      <c r="AB38" s="76">
        <v>45072.37140241556</v>
      </c>
      <c r="AC38"/>
      <c r="AD38"/>
      <c r="AE38" s="94"/>
    </row>
    <row r="39" spans="1:31" ht="16.5" customHeight="1">
      <c r="A39" s="93">
        <v>0.2734375</v>
      </c>
      <c r="B39" s="13"/>
      <c r="C39" s="14"/>
      <c r="D39" s="15"/>
      <c r="E39" s="16"/>
      <c r="F39" s="17"/>
      <c r="G39" s="102" t="s">
        <v>80</v>
      </c>
      <c r="H39" s="102" t="s">
        <v>80</v>
      </c>
      <c r="I39" s="102" t="s">
        <v>80</v>
      </c>
      <c r="J39" s="102" t="s">
        <v>80</v>
      </c>
      <c r="K39" s="102" t="s">
        <v>80</v>
      </c>
      <c r="L39" s="102" t="s">
        <v>80</v>
      </c>
      <c r="M39" s="102" t="s">
        <v>80</v>
      </c>
      <c r="N39" s="102" t="s">
        <v>80</v>
      </c>
      <c r="O39" s="73" t="s">
        <v>80</v>
      </c>
      <c r="P39" s="73" t="s">
        <v>80</v>
      </c>
      <c r="Q39" s="73" t="s">
        <v>80</v>
      </c>
      <c r="R39" s="102">
        <v>3055.8732387779673</v>
      </c>
      <c r="S39" s="102">
        <v>3930.5120892092573</v>
      </c>
      <c r="T39" s="73" t="s">
        <v>80</v>
      </c>
      <c r="U39" s="102">
        <v>6758.263955414306</v>
      </c>
      <c r="V39" s="102">
        <v>9732.56257944928</v>
      </c>
      <c r="W39" s="102">
        <v>12073.29588929041</v>
      </c>
      <c r="X39" s="102">
        <v>15429.481577671508</v>
      </c>
      <c r="Y39" s="102">
        <v>22220.827214406905</v>
      </c>
      <c r="Z39" s="102">
        <v>27611.046052903977</v>
      </c>
      <c r="AA39" s="102">
        <v>34995.25654653937</v>
      </c>
      <c r="AB39" s="76">
        <v>45452.01739899964</v>
      </c>
      <c r="AC39"/>
      <c r="AD39"/>
      <c r="AE39" s="94"/>
    </row>
    <row r="40" spans="1:31" ht="16.5" customHeight="1">
      <c r="A40" s="93">
        <v>0.28125</v>
      </c>
      <c r="B40" s="13">
        <v>1.6875</v>
      </c>
      <c r="C40" s="14">
        <v>1.125</v>
      </c>
      <c r="D40" s="15">
        <v>0.84375</v>
      </c>
      <c r="E40" s="16">
        <v>0.5625</v>
      </c>
      <c r="F40" s="17">
        <v>0.28125</v>
      </c>
      <c r="G40" s="102" t="s">
        <v>80</v>
      </c>
      <c r="H40" s="102" t="s">
        <v>80</v>
      </c>
      <c r="I40" s="102" t="s">
        <v>80</v>
      </c>
      <c r="J40" s="102" t="s">
        <v>80</v>
      </c>
      <c r="K40" s="102" t="s">
        <v>80</v>
      </c>
      <c r="L40" s="102" t="s">
        <v>80</v>
      </c>
      <c r="M40" s="102" t="s">
        <v>80</v>
      </c>
      <c r="N40" s="102" t="s">
        <v>80</v>
      </c>
      <c r="O40" s="73" t="s">
        <v>80</v>
      </c>
      <c r="P40" s="73" t="s">
        <v>80</v>
      </c>
      <c r="Q40" s="73" t="s">
        <v>80</v>
      </c>
      <c r="R40" s="73" t="s">
        <v>80</v>
      </c>
      <c r="S40" s="102">
        <v>3967.333227760505</v>
      </c>
      <c r="T40" s="73" t="s">
        <v>80</v>
      </c>
      <c r="U40" s="102">
        <v>6820.159021886353</v>
      </c>
      <c r="V40" s="102">
        <v>9830.183670658782</v>
      </c>
      <c r="W40" s="102">
        <v>12186.62318693264</v>
      </c>
      <c r="X40" s="102">
        <v>15566.596413101137</v>
      </c>
      <c r="Y40" s="102">
        <v>22442.793943285604</v>
      </c>
      <c r="Z40" s="102">
        <v>27875.388826191185</v>
      </c>
      <c r="AA40" s="102">
        <v>35311.711918696754</v>
      </c>
      <c r="AB40" s="76">
        <v>45829.689505774135</v>
      </c>
      <c r="AC40"/>
      <c r="AD40"/>
      <c r="AE40" s="94"/>
    </row>
    <row r="41" spans="1:31" ht="16.5" customHeight="1">
      <c r="A41" s="93">
        <v>0.2890625</v>
      </c>
      <c r="B41" s="13"/>
      <c r="C41" s="14"/>
      <c r="D41" s="15"/>
      <c r="E41" s="16"/>
      <c r="F41" s="17"/>
      <c r="G41" s="102" t="s">
        <v>80</v>
      </c>
      <c r="H41" s="102" t="s">
        <v>80</v>
      </c>
      <c r="I41" s="102" t="s">
        <v>80</v>
      </c>
      <c r="J41" s="102" t="s">
        <v>80</v>
      </c>
      <c r="K41" s="102" t="s">
        <v>80</v>
      </c>
      <c r="L41" s="102" t="s">
        <v>80</v>
      </c>
      <c r="M41" s="102" t="s">
        <v>80</v>
      </c>
      <c r="N41" s="102" t="s">
        <v>80</v>
      </c>
      <c r="O41" s="73" t="s">
        <v>80</v>
      </c>
      <c r="P41" s="73" t="s">
        <v>80</v>
      </c>
      <c r="Q41" s="73" t="s">
        <v>80</v>
      </c>
      <c r="R41" s="73" t="s">
        <v>80</v>
      </c>
      <c r="S41" s="102">
        <v>4003.892225288804</v>
      </c>
      <c r="T41" s="73" t="s">
        <v>80</v>
      </c>
      <c r="U41" s="102">
        <v>6881.64137231714</v>
      </c>
      <c r="V41" s="102">
        <v>9926.926148324583</v>
      </c>
      <c r="W41" s="102">
        <v>12299.138853875409</v>
      </c>
      <c r="X41" s="102">
        <v>15702.868222950929</v>
      </c>
      <c r="Y41" s="102">
        <v>22662.795369941407</v>
      </c>
      <c r="Z41" s="73" t="s">
        <v>80</v>
      </c>
      <c r="AA41" s="102">
        <v>35626.129683954714</v>
      </c>
      <c r="AB41" s="76">
        <v>46205.38772273908</v>
      </c>
      <c r="AC41"/>
      <c r="AD41"/>
      <c r="AE41" s="94"/>
    </row>
    <row r="42" spans="1:31" ht="16.5" customHeight="1">
      <c r="A42" s="93">
        <v>0.296875</v>
      </c>
      <c r="B42" s="13">
        <v>1.78125</v>
      </c>
      <c r="C42" s="14">
        <v>1.1875</v>
      </c>
      <c r="D42" s="15">
        <v>0.890625</v>
      </c>
      <c r="E42" s="16">
        <v>0.59375</v>
      </c>
      <c r="F42" s="17">
        <v>0.296875</v>
      </c>
      <c r="G42" s="102" t="s">
        <v>80</v>
      </c>
      <c r="H42" s="102" t="s">
        <v>80</v>
      </c>
      <c r="I42" s="102" t="s">
        <v>80</v>
      </c>
      <c r="J42" s="102" t="s">
        <v>80</v>
      </c>
      <c r="K42" s="102" t="s">
        <v>80</v>
      </c>
      <c r="L42" s="102" t="s">
        <v>80</v>
      </c>
      <c r="M42" s="102" t="s">
        <v>80</v>
      </c>
      <c r="N42" s="102" t="s">
        <v>80</v>
      </c>
      <c r="O42" s="73" t="s">
        <v>80</v>
      </c>
      <c r="P42" s="73" t="s">
        <v>80</v>
      </c>
      <c r="Q42" s="73" t="s">
        <v>80</v>
      </c>
      <c r="R42" s="73" t="s">
        <v>80</v>
      </c>
      <c r="S42" s="73" t="s">
        <v>80</v>
      </c>
      <c r="T42" s="73" t="s">
        <v>80</v>
      </c>
      <c r="U42" s="102">
        <v>6942.711006706668</v>
      </c>
      <c r="V42" s="102">
        <v>10022.790012446685</v>
      </c>
      <c r="W42" s="73" t="s">
        <v>80</v>
      </c>
      <c r="X42" s="102">
        <v>15838.29700722089</v>
      </c>
      <c r="Y42" s="102">
        <v>22880.831494374303</v>
      </c>
      <c r="Z42" s="73" t="s">
        <v>80</v>
      </c>
      <c r="AA42" s="102">
        <v>35938.509842313266</v>
      </c>
      <c r="AB42" s="76">
        <v>46579.11204989444</v>
      </c>
      <c r="AC42"/>
      <c r="AD42"/>
      <c r="AE42" s="94"/>
    </row>
    <row r="43" spans="1:31" ht="16.5" customHeight="1">
      <c r="A43" s="93">
        <v>0.3046875</v>
      </c>
      <c r="B43" s="13"/>
      <c r="C43" s="14"/>
      <c r="D43" s="15"/>
      <c r="E43" s="16"/>
      <c r="F43" s="17"/>
      <c r="G43" s="102" t="s">
        <v>80</v>
      </c>
      <c r="H43" s="102" t="s">
        <v>80</v>
      </c>
      <c r="I43" s="102" t="s">
        <v>80</v>
      </c>
      <c r="J43" s="102" t="s">
        <v>80</v>
      </c>
      <c r="K43" s="102" t="s">
        <v>80</v>
      </c>
      <c r="L43" s="102" t="s">
        <v>80</v>
      </c>
      <c r="M43" s="102" t="s">
        <v>80</v>
      </c>
      <c r="N43" s="102" t="s">
        <v>80</v>
      </c>
      <c r="O43" s="73" t="s">
        <v>80</v>
      </c>
      <c r="P43" s="73" t="s">
        <v>80</v>
      </c>
      <c r="Q43" s="73" t="s">
        <v>80</v>
      </c>
      <c r="R43" s="73" t="s">
        <v>80</v>
      </c>
      <c r="S43" s="73" t="s">
        <v>80</v>
      </c>
      <c r="T43" s="73" t="s">
        <v>80</v>
      </c>
      <c r="U43" s="102">
        <v>7003.367925054935</v>
      </c>
      <c r="V43" s="102">
        <v>10117.775263025083</v>
      </c>
      <c r="W43" s="73" t="s">
        <v>80</v>
      </c>
      <c r="X43" s="102">
        <v>15972.882765911017</v>
      </c>
      <c r="Y43" s="102">
        <v>23096.902316584303</v>
      </c>
      <c r="Z43" s="73" t="s">
        <v>80</v>
      </c>
      <c r="AA43" s="73" t="s">
        <v>80</v>
      </c>
      <c r="AB43" s="76">
        <v>46950.86248724023</v>
      </c>
      <c r="AC43"/>
      <c r="AD43"/>
      <c r="AE43" s="94"/>
    </row>
    <row r="44" spans="1:31" ht="16.5" customHeight="1">
      <c r="A44" s="93">
        <v>0.3125</v>
      </c>
      <c r="B44" s="13">
        <v>1.875</v>
      </c>
      <c r="C44" s="14">
        <v>1.25</v>
      </c>
      <c r="D44" s="15">
        <v>0.9375</v>
      </c>
      <c r="E44" s="16">
        <v>0.625</v>
      </c>
      <c r="F44" s="17">
        <v>0.3125</v>
      </c>
      <c r="G44" s="102" t="s">
        <v>80</v>
      </c>
      <c r="H44" s="102" t="s">
        <v>80</v>
      </c>
      <c r="I44" s="102" t="s">
        <v>80</v>
      </c>
      <c r="J44" s="102" t="s">
        <v>80</v>
      </c>
      <c r="K44" s="102" t="s">
        <v>80</v>
      </c>
      <c r="L44" s="102" t="s">
        <v>80</v>
      </c>
      <c r="M44" s="102" t="s">
        <v>80</v>
      </c>
      <c r="N44" s="102" t="s">
        <v>80</v>
      </c>
      <c r="O44" s="73" t="s">
        <v>80</v>
      </c>
      <c r="P44" s="73" t="s">
        <v>80</v>
      </c>
      <c r="Q44" s="73" t="s">
        <v>80</v>
      </c>
      <c r="R44" s="73" t="s">
        <v>80</v>
      </c>
      <c r="S44" s="73" t="s">
        <v>80</v>
      </c>
      <c r="T44" s="73" t="s">
        <v>80</v>
      </c>
      <c r="U44" s="102">
        <v>7063.612127361944</v>
      </c>
      <c r="V44" s="102">
        <v>10211.881900059781</v>
      </c>
      <c r="W44" s="73" t="s">
        <v>80</v>
      </c>
      <c r="X44" s="102">
        <v>16106.625499021306</v>
      </c>
      <c r="Y44" s="102">
        <v>23311.0078365714</v>
      </c>
      <c r="Z44" s="73" t="s">
        <v>80</v>
      </c>
      <c r="AA44" s="73" t="s">
        <v>80</v>
      </c>
      <c r="AB44" s="76">
        <v>47320.63903477645</v>
      </c>
      <c r="AC44"/>
      <c r="AD44"/>
      <c r="AE44" s="94"/>
    </row>
    <row r="45" spans="1:31" ht="16.5" customHeight="1">
      <c r="A45" s="93">
        <v>0.3203125</v>
      </c>
      <c r="B45" s="13"/>
      <c r="C45" s="14"/>
      <c r="D45" s="15"/>
      <c r="E45" s="16"/>
      <c r="F45" s="17"/>
      <c r="G45" s="102" t="s">
        <v>80</v>
      </c>
      <c r="H45" s="102" t="s">
        <v>80</v>
      </c>
      <c r="I45" s="102" t="s">
        <v>80</v>
      </c>
      <c r="J45" s="102" t="s">
        <v>80</v>
      </c>
      <c r="K45" s="102" t="s">
        <v>80</v>
      </c>
      <c r="L45" s="102" t="s">
        <v>80</v>
      </c>
      <c r="M45" s="102" t="s">
        <v>80</v>
      </c>
      <c r="N45" s="102" t="s">
        <v>80</v>
      </c>
      <c r="O45" s="73" t="s">
        <v>80</v>
      </c>
      <c r="P45" s="73" t="s">
        <v>80</v>
      </c>
      <c r="Q45" s="73" t="s">
        <v>80</v>
      </c>
      <c r="R45" s="73" t="s">
        <v>80</v>
      </c>
      <c r="S45" s="73" t="s">
        <v>80</v>
      </c>
      <c r="T45" s="73" t="s">
        <v>80</v>
      </c>
      <c r="U45" s="73" t="s">
        <v>80</v>
      </c>
      <c r="V45" s="76">
        <v>10305.109923550779</v>
      </c>
      <c r="W45" s="73" t="s">
        <v>80</v>
      </c>
      <c r="X45" s="76">
        <v>16239.525206551765</v>
      </c>
      <c r="Y45" s="76">
        <v>23523.1480543356</v>
      </c>
      <c r="Z45" s="73" t="s">
        <v>80</v>
      </c>
      <c r="AA45" s="73" t="s">
        <v>80</v>
      </c>
      <c r="AB45" s="76">
        <v>47688.44169250311</v>
      </c>
      <c r="AC45"/>
      <c r="AD45"/>
      <c r="AE45" s="94"/>
    </row>
    <row r="46" spans="1:31" ht="16.5" customHeight="1">
      <c r="A46" s="93">
        <v>0.328125</v>
      </c>
      <c r="B46" s="13">
        <v>1.96875</v>
      </c>
      <c r="C46" s="14">
        <v>1.3125</v>
      </c>
      <c r="D46" s="15">
        <v>0.984375</v>
      </c>
      <c r="E46" s="16">
        <v>0.65625</v>
      </c>
      <c r="F46" s="17">
        <v>0.328125</v>
      </c>
      <c r="G46" s="102" t="s">
        <v>80</v>
      </c>
      <c r="H46" s="102" t="s">
        <v>80</v>
      </c>
      <c r="I46" s="102" t="s">
        <v>80</v>
      </c>
      <c r="J46" s="102" t="s">
        <v>80</v>
      </c>
      <c r="K46" s="102" t="s">
        <v>80</v>
      </c>
      <c r="L46" s="102" t="s">
        <v>80</v>
      </c>
      <c r="M46" s="102" t="s">
        <v>80</v>
      </c>
      <c r="N46" s="102" t="s">
        <v>80</v>
      </c>
      <c r="O46" s="73" t="s">
        <v>80</v>
      </c>
      <c r="P46" s="73" t="s">
        <v>80</v>
      </c>
      <c r="Q46" s="73" t="s">
        <v>80</v>
      </c>
      <c r="R46" s="73" t="s">
        <v>80</v>
      </c>
      <c r="S46" s="73" t="s">
        <v>80</v>
      </c>
      <c r="T46" s="73" t="s">
        <v>80</v>
      </c>
      <c r="U46" s="73" t="s">
        <v>80</v>
      </c>
      <c r="V46" s="76">
        <v>10397.459333498075</v>
      </c>
      <c r="W46" s="73" t="s">
        <v>80</v>
      </c>
      <c r="X46" s="76">
        <v>16371.581888502391</v>
      </c>
      <c r="Y46" s="76">
        <v>23733.3229698769</v>
      </c>
      <c r="Z46" s="73" t="s">
        <v>80</v>
      </c>
      <c r="AA46" s="73" t="s">
        <v>80</v>
      </c>
      <c r="AB46" s="76">
        <v>48054.27046042019</v>
      </c>
      <c r="AC46"/>
      <c r="AD46"/>
      <c r="AE46" s="94"/>
    </row>
    <row r="47" spans="1:31" ht="16.5" customHeight="1">
      <c r="A47" s="93">
        <v>0.3359375</v>
      </c>
      <c r="B47" s="13"/>
      <c r="C47" s="14"/>
      <c r="D47" s="15"/>
      <c r="E47" s="16"/>
      <c r="F47" s="17"/>
      <c r="G47" s="102" t="s">
        <v>80</v>
      </c>
      <c r="H47" s="102" t="s">
        <v>80</v>
      </c>
      <c r="I47" s="102" t="s">
        <v>80</v>
      </c>
      <c r="J47" s="102" t="s">
        <v>80</v>
      </c>
      <c r="K47" s="102" t="s">
        <v>80</v>
      </c>
      <c r="L47" s="102" t="s">
        <v>80</v>
      </c>
      <c r="M47" s="102" t="s">
        <v>80</v>
      </c>
      <c r="N47" s="102" t="s">
        <v>80</v>
      </c>
      <c r="O47" s="73" t="s">
        <v>80</v>
      </c>
      <c r="P47" s="73" t="s">
        <v>80</v>
      </c>
      <c r="Q47" s="73" t="s">
        <v>80</v>
      </c>
      <c r="R47" s="73" t="s">
        <v>80</v>
      </c>
      <c r="S47" s="73" t="s">
        <v>80</v>
      </c>
      <c r="T47" s="73" t="s">
        <v>80</v>
      </c>
      <c r="U47" s="73" t="s">
        <v>80</v>
      </c>
      <c r="V47" s="73" t="s">
        <v>80</v>
      </c>
      <c r="W47" s="73" t="s">
        <v>80</v>
      </c>
      <c r="X47" s="73" t="s">
        <v>80</v>
      </c>
      <c r="Y47" s="76">
        <v>23941.532583195294</v>
      </c>
      <c r="Z47" s="73" t="s">
        <v>80</v>
      </c>
      <c r="AA47" s="73" t="s">
        <v>80</v>
      </c>
      <c r="AB47" s="76">
        <v>48418.1253385277</v>
      </c>
      <c r="AC47"/>
      <c r="AD47"/>
      <c r="AE47" s="94"/>
    </row>
    <row r="48" spans="1:31" ht="16.5" customHeight="1">
      <c r="A48" s="93">
        <v>0.34375</v>
      </c>
      <c r="B48" s="13">
        <v>2.0625</v>
      </c>
      <c r="C48" s="14">
        <v>1.375</v>
      </c>
      <c r="D48" s="15">
        <v>1.03125</v>
      </c>
      <c r="E48" s="16">
        <v>0.6875</v>
      </c>
      <c r="F48" s="17">
        <v>0.34375</v>
      </c>
      <c r="G48" s="102" t="s">
        <v>80</v>
      </c>
      <c r="H48" s="102" t="s">
        <v>80</v>
      </c>
      <c r="I48" s="102" t="s">
        <v>80</v>
      </c>
      <c r="J48" s="102" t="s">
        <v>80</v>
      </c>
      <c r="K48" s="102" t="s">
        <v>80</v>
      </c>
      <c r="L48" s="102" t="s">
        <v>80</v>
      </c>
      <c r="M48" s="102" t="s">
        <v>80</v>
      </c>
      <c r="N48" s="102" t="s">
        <v>80</v>
      </c>
      <c r="O48" s="73" t="s">
        <v>80</v>
      </c>
      <c r="P48" s="73" t="s">
        <v>80</v>
      </c>
      <c r="Q48" s="73" t="s">
        <v>80</v>
      </c>
      <c r="R48" s="73" t="s">
        <v>80</v>
      </c>
      <c r="S48" s="73" t="s">
        <v>80</v>
      </c>
      <c r="T48" s="73" t="s">
        <v>80</v>
      </c>
      <c r="U48" s="73" t="s">
        <v>80</v>
      </c>
      <c r="V48" s="73" t="s">
        <v>80</v>
      </c>
      <c r="W48" s="73" t="s">
        <v>80</v>
      </c>
      <c r="X48" s="73" t="s">
        <v>80</v>
      </c>
      <c r="Y48" s="76">
        <v>24147.776894290793</v>
      </c>
      <c r="Z48" s="73" t="s">
        <v>80</v>
      </c>
      <c r="AA48" s="73" t="s">
        <v>80</v>
      </c>
      <c r="AB48" s="76">
        <v>48780.00632682565</v>
      </c>
      <c r="AC48"/>
      <c r="AD48"/>
      <c r="AE48" s="94"/>
    </row>
    <row r="49" spans="1:31" ht="16.5" customHeight="1">
      <c r="A49" s="93">
        <v>0.3515625</v>
      </c>
      <c r="B49" s="13"/>
      <c r="C49" s="14"/>
      <c r="D49" s="15"/>
      <c r="E49" s="16"/>
      <c r="F49" s="17"/>
      <c r="G49" s="102" t="s">
        <v>80</v>
      </c>
      <c r="H49" s="102" t="s">
        <v>80</v>
      </c>
      <c r="I49" s="102" t="s">
        <v>80</v>
      </c>
      <c r="J49" s="102" t="s">
        <v>80</v>
      </c>
      <c r="K49" s="102" t="s">
        <v>80</v>
      </c>
      <c r="L49" s="102" t="s">
        <v>80</v>
      </c>
      <c r="M49" s="102" t="s">
        <v>80</v>
      </c>
      <c r="N49" s="102" t="s">
        <v>80</v>
      </c>
      <c r="O49" s="73" t="s">
        <v>80</v>
      </c>
      <c r="P49" s="73" t="s">
        <v>80</v>
      </c>
      <c r="Q49" s="73" t="s">
        <v>80</v>
      </c>
      <c r="R49" s="73" t="s">
        <v>80</v>
      </c>
      <c r="S49" s="73" t="s">
        <v>80</v>
      </c>
      <c r="T49" s="73" t="s">
        <v>80</v>
      </c>
      <c r="U49" s="73" t="s">
        <v>80</v>
      </c>
      <c r="V49" s="73" t="s">
        <v>80</v>
      </c>
      <c r="W49" s="73" t="s">
        <v>80</v>
      </c>
      <c r="X49" s="73" t="s">
        <v>80</v>
      </c>
      <c r="Y49" s="76">
        <v>24352.05590316339</v>
      </c>
      <c r="Z49" s="73" t="s">
        <v>80</v>
      </c>
      <c r="AA49" s="73" t="s">
        <v>80</v>
      </c>
      <c r="AB49" s="76">
        <v>49139.913425314015</v>
      </c>
      <c r="AC49"/>
      <c r="AD49"/>
      <c r="AE49" s="94"/>
    </row>
    <row r="50" spans="1:31" ht="16.5" customHeight="1">
      <c r="A50" s="93">
        <v>0.359375</v>
      </c>
      <c r="B50" s="13">
        <v>2.15625</v>
      </c>
      <c r="C50" s="14">
        <v>1.4375</v>
      </c>
      <c r="D50" s="15">
        <v>1.078125</v>
      </c>
      <c r="E50" s="16">
        <v>0.71875</v>
      </c>
      <c r="F50" s="17">
        <v>0.359375</v>
      </c>
      <c r="G50" s="102" t="s">
        <v>80</v>
      </c>
      <c r="H50" s="102" t="s">
        <v>80</v>
      </c>
      <c r="I50" s="102" t="s">
        <v>80</v>
      </c>
      <c r="J50" s="102" t="s">
        <v>80</v>
      </c>
      <c r="K50" s="102" t="s">
        <v>80</v>
      </c>
      <c r="L50" s="102" t="s">
        <v>80</v>
      </c>
      <c r="M50" s="102" t="s">
        <v>80</v>
      </c>
      <c r="N50" s="102" t="s">
        <v>80</v>
      </c>
      <c r="O50" s="73" t="s">
        <v>80</v>
      </c>
      <c r="P50" s="73" t="s">
        <v>80</v>
      </c>
      <c r="Q50" s="73" t="s">
        <v>80</v>
      </c>
      <c r="R50" s="73" t="s">
        <v>80</v>
      </c>
      <c r="S50" s="73" t="s">
        <v>80</v>
      </c>
      <c r="T50" s="73" t="s">
        <v>80</v>
      </c>
      <c r="U50" s="73" t="s">
        <v>80</v>
      </c>
      <c r="V50" s="73" t="s">
        <v>80</v>
      </c>
      <c r="W50" s="73" t="s">
        <v>80</v>
      </c>
      <c r="X50" s="73" t="s">
        <v>80</v>
      </c>
      <c r="Y50" s="76">
        <v>24554.369609813086</v>
      </c>
      <c r="Z50" s="73" t="s">
        <v>80</v>
      </c>
      <c r="AA50" s="73" t="s">
        <v>80</v>
      </c>
      <c r="AB50" s="76">
        <v>49497.84663399282</v>
      </c>
      <c r="AC50"/>
      <c r="AD50"/>
      <c r="AE50" s="94"/>
    </row>
    <row r="51" spans="1:31" ht="16.5" customHeight="1">
      <c r="A51" s="93">
        <v>0.3671875</v>
      </c>
      <c r="B51" s="13"/>
      <c r="C51" s="14"/>
      <c r="D51" s="15"/>
      <c r="E51" s="16"/>
      <c r="F51" s="17"/>
      <c r="G51" s="102" t="s">
        <v>80</v>
      </c>
      <c r="H51" s="102" t="s">
        <v>80</v>
      </c>
      <c r="I51" s="102" t="s">
        <v>80</v>
      </c>
      <c r="J51" s="102" t="s">
        <v>80</v>
      </c>
      <c r="K51" s="102" t="s">
        <v>80</v>
      </c>
      <c r="L51" s="102" t="s">
        <v>80</v>
      </c>
      <c r="M51" s="102" t="s">
        <v>80</v>
      </c>
      <c r="N51" s="102" t="s">
        <v>80</v>
      </c>
      <c r="O51" s="73" t="s">
        <v>80</v>
      </c>
      <c r="P51" s="73" t="s">
        <v>80</v>
      </c>
      <c r="Q51" s="73" t="s">
        <v>80</v>
      </c>
      <c r="R51" s="73" t="s">
        <v>80</v>
      </c>
      <c r="S51" s="73" t="s">
        <v>80</v>
      </c>
      <c r="T51" s="73" t="s">
        <v>80</v>
      </c>
      <c r="U51" s="73" t="s">
        <v>80</v>
      </c>
      <c r="V51" s="73" t="s">
        <v>80</v>
      </c>
      <c r="W51" s="73" t="s">
        <v>80</v>
      </c>
      <c r="X51" s="73" t="s">
        <v>80</v>
      </c>
      <c r="Y51" s="76">
        <v>24754.71801423988</v>
      </c>
      <c r="Z51" s="73" t="s">
        <v>80</v>
      </c>
      <c r="AA51" s="73" t="s">
        <v>80</v>
      </c>
      <c r="AB51" s="76">
        <v>49853.80595286204</v>
      </c>
      <c r="AC51"/>
      <c r="AD51"/>
      <c r="AE51" s="94"/>
    </row>
    <row r="52" spans="1:31" ht="16.5" customHeight="1" thickBot="1">
      <c r="A52" s="93">
        <v>0.375</v>
      </c>
      <c r="B52" s="13">
        <v>2.25</v>
      </c>
      <c r="C52" s="14">
        <v>1.5</v>
      </c>
      <c r="D52" s="15">
        <v>1.125</v>
      </c>
      <c r="E52" s="16">
        <v>0.75</v>
      </c>
      <c r="F52" s="17">
        <v>0.375</v>
      </c>
      <c r="G52" s="102" t="s">
        <v>80</v>
      </c>
      <c r="H52" s="102" t="s">
        <v>80</v>
      </c>
      <c r="I52" s="102" t="s">
        <v>80</v>
      </c>
      <c r="J52" s="102" t="s">
        <v>80</v>
      </c>
      <c r="K52" s="102" t="s">
        <v>80</v>
      </c>
      <c r="L52" s="102" t="s">
        <v>80</v>
      </c>
      <c r="M52" s="102" t="s">
        <v>80</v>
      </c>
      <c r="N52" s="102" t="s">
        <v>80</v>
      </c>
      <c r="O52" s="73" t="s">
        <v>80</v>
      </c>
      <c r="P52" s="73" t="s">
        <v>80</v>
      </c>
      <c r="Q52" s="73" t="s">
        <v>80</v>
      </c>
      <c r="R52" s="73" t="s">
        <v>80</v>
      </c>
      <c r="S52" s="73" t="s">
        <v>80</v>
      </c>
      <c r="T52" s="73" t="s">
        <v>80</v>
      </c>
      <c r="U52" s="73" t="s">
        <v>80</v>
      </c>
      <c r="V52" s="73" t="s">
        <v>80</v>
      </c>
      <c r="W52" s="73" t="s">
        <v>80</v>
      </c>
      <c r="X52" s="73" t="s">
        <v>80</v>
      </c>
      <c r="Y52" s="73" t="s">
        <v>80</v>
      </c>
      <c r="Z52" s="73" t="s">
        <v>80</v>
      </c>
      <c r="AA52" s="73" t="s">
        <v>80</v>
      </c>
      <c r="AB52" s="76">
        <v>50207.79138192171</v>
      </c>
      <c r="AC52"/>
      <c r="AD52"/>
      <c r="AE52" s="94"/>
    </row>
    <row r="53" spans="1:28" ht="19.5" customHeight="1">
      <c r="A53" s="87" t="s">
        <v>55</v>
      </c>
      <c r="B53" s="30">
        <v>0.046875</v>
      </c>
      <c r="C53" s="31">
        <v>0.03125</v>
      </c>
      <c r="D53" s="32">
        <v>0.0234375</v>
      </c>
      <c r="E53" s="33">
        <v>0.015625</v>
      </c>
      <c r="F53" s="34">
        <v>0.0078125</v>
      </c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2:30" ht="19.5" customHeight="1">
      <c r="B54" s="128" t="s">
        <v>12</v>
      </c>
      <c r="C54" s="129"/>
      <c r="D54" s="129"/>
      <c r="E54" s="129"/>
      <c r="F54" s="130"/>
      <c r="G54" s="109" t="s">
        <v>13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D54" s="1"/>
    </row>
    <row r="55" spans="2:28" ht="19.5" customHeight="1">
      <c r="B55" s="35"/>
      <c r="E55" s="122" t="s">
        <v>14</v>
      </c>
      <c r="F55" s="36" t="s">
        <v>15</v>
      </c>
      <c r="G55" s="37">
        <v>-124.54696</v>
      </c>
      <c r="H55" s="37">
        <v>-154.23856</v>
      </c>
      <c r="I55" s="103">
        <v>-192.64171</v>
      </c>
      <c r="J55" s="37">
        <v>-260.02044</v>
      </c>
      <c r="K55" s="37">
        <v>-334.93885</v>
      </c>
      <c r="L55" s="37">
        <v>-449.19679</v>
      </c>
      <c r="M55" s="37">
        <v>-543.12631</v>
      </c>
      <c r="N55" s="37">
        <v>-736.28445</v>
      </c>
      <c r="O55" s="37">
        <v>-1073.52088</v>
      </c>
      <c r="P55" s="37">
        <v>-1426.9768</v>
      </c>
      <c r="Q55" s="37">
        <v>-1633.03565</v>
      </c>
      <c r="R55" s="37">
        <v>-1871.94236</v>
      </c>
      <c r="S55" s="37">
        <v>-2147.45926</v>
      </c>
      <c r="T55" s="37">
        <v>-3849.43447</v>
      </c>
      <c r="U55" s="37">
        <v>-3380.96981</v>
      </c>
      <c r="V55" s="37">
        <v>-7197.60215</v>
      </c>
      <c r="W55" s="37">
        <v>-6648.87869</v>
      </c>
      <c r="X55" s="37">
        <v>-6906.06555</v>
      </c>
      <c r="Y55" s="37">
        <v>-16099.75581</v>
      </c>
      <c r="Z55" s="37">
        <v>-16494.03316</v>
      </c>
      <c r="AA55" s="37">
        <v>-16692.07572</v>
      </c>
      <c r="AB55" s="37">
        <v>-16170.10532</v>
      </c>
    </row>
    <row r="56" spans="1:28" ht="19.5" customHeight="1">
      <c r="A56" s="1"/>
      <c r="B56" s="125" t="s">
        <v>16</v>
      </c>
      <c r="C56" s="126"/>
      <c r="D56" s="127"/>
      <c r="E56" s="123"/>
      <c r="F56" s="36" t="s">
        <v>17</v>
      </c>
      <c r="G56" s="37">
        <v>355.48567</v>
      </c>
      <c r="H56" s="37">
        <v>449.21667</v>
      </c>
      <c r="I56" s="103">
        <v>559.7422</v>
      </c>
      <c r="J56" s="37">
        <v>744.68249</v>
      </c>
      <c r="K56" s="37">
        <v>964.66366</v>
      </c>
      <c r="L56" s="37">
        <v>1273.38911</v>
      </c>
      <c r="M56" s="37">
        <v>1613.48118</v>
      </c>
      <c r="N56" s="37">
        <v>2168.24028</v>
      </c>
      <c r="O56" s="37">
        <v>3001.54339</v>
      </c>
      <c r="P56" s="37">
        <v>3971.32792</v>
      </c>
      <c r="Q56" s="37">
        <v>4861.87601</v>
      </c>
      <c r="R56" s="37">
        <v>5966.90451</v>
      </c>
      <c r="S56" s="37">
        <v>7331.58334</v>
      </c>
      <c r="T56" s="37">
        <v>11261.22775</v>
      </c>
      <c r="U56" s="37">
        <v>12166.52241</v>
      </c>
      <c r="V56" s="37">
        <v>20473.73576</v>
      </c>
      <c r="W56" s="37">
        <v>22592.17725</v>
      </c>
      <c r="X56" s="37">
        <v>26550.18287</v>
      </c>
      <c r="Y56" s="37">
        <v>46369.20768</v>
      </c>
      <c r="Z56" s="37">
        <v>53376.14989</v>
      </c>
      <c r="AA56" s="37">
        <v>61795.4862</v>
      </c>
      <c r="AB56" s="37">
        <v>71165.9312</v>
      </c>
    </row>
    <row r="57" spans="2:28" ht="19.5" customHeight="1">
      <c r="B57" s="38"/>
      <c r="E57" s="131"/>
      <c r="F57" s="36" t="s">
        <v>2</v>
      </c>
      <c r="G57" s="37">
        <v>11.24144</v>
      </c>
      <c r="H57" s="37">
        <v>14.49538</v>
      </c>
      <c r="I57" s="103">
        <v>17.9325</v>
      </c>
      <c r="J57" s="37">
        <v>23.62901</v>
      </c>
      <c r="K57" s="37">
        <v>30.78202</v>
      </c>
      <c r="L57" s="37">
        <v>39.99415</v>
      </c>
      <c r="M57" s="37">
        <v>53.10529</v>
      </c>
      <c r="N57" s="37">
        <v>70.74244</v>
      </c>
      <c r="O57" s="37">
        <v>92.98001</v>
      </c>
      <c r="P57" s="37">
        <v>122.45187</v>
      </c>
      <c r="Q57" s="37">
        <v>160.36992</v>
      </c>
      <c r="R57" s="37">
        <v>210.72522</v>
      </c>
      <c r="S57" s="37">
        <v>277.32016</v>
      </c>
      <c r="T57" s="37">
        <v>364.9937</v>
      </c>
      <c r="U57" s="37">
        <v>485.06779</v>
      </c>
      <c r="V57" s="37">
        <v>645.23388</v>
      </c>
      <c r="W57" s="37">
        <v>850.50833</v>
      </c>
      <c r="X57" s="37">
        <v>1130.87641</v>
      </c>
      <c r="Y57" s="37">
        <v>1479.62231</v>
      </c>
      <c r="Z57" s="37">
        <v>1913.72019</v>
      </c>
      <c r="AA57" s="37">
        <v>2534.62653</v>
      </c>
      <c r="AB57" s="37">
        <v>3470.10196</v>
      </c>
    </row>
    <row r="58" spans="1:28" ht="19.5" customHeight="1">
      <c r="A58" s="1"/>
      <c r="B58" s="119" t="s">
        <v>18</v>
      </c>
      <c r="C58" s="120"/>
      <c r="D58" s="120"/>
      <c r="E58" s="121"/>
      <c r="F58" s="39" t="s">
        <v>19</v>
      </c>
      <c r="G58" s="40">
        <v>0.27782999999999997</v>
      </c>
      <c r="H58" s="40">
        <v>0.2835000000000001</v>
      </c>
      <c r="I58" s="1">
        <v>0.28215</v>
      </c>
      <c r="J58" s="40">
        <v>0.278775</v>
      </c>
      <c r="K58" s="40">
        <v>0.28035</v>
      </c>
      <c r="L58" s="40">
        <v>0.27594</v>
      </c>
      <c r="M58" s="40">
        <v>0.28917</v>
      </c>
      <c r="N58" s="40">
        <v>0.28665</v>
      </c>
      <c r="O58" s="40">
        <v>0.27215999999999996</v>
      </c>
      <c r="P58" s="40">
        <v>0.2709</v>
      </c>
      <c r="Q58" s="40">
        <v>0.2898</v>
      </c>
      <c r="R58" s="40">
        <v>0.3102750000000001</v>
      </c>
      <c r="S58" s="40">
        <v>0.3323249999999999</v>
      </c>
      <c r="T58" s="40">
        <v>0.28476</v>
      </c>
      <c r="U58" s="40">
        <v>0.35028</v>
      </c>
      <c r="V58" s="40">
        <v>0.276885</v>
      </c>
      <c r="W58" s="40">
        <v>0.33075</v>
      </c>
      <c r="X58" s="40">
        <v>0.37422</v>
      </c>
      <c r="Y58" s="40">
        <v>0.28035</v>
      </c>
      <c r="Z58" s="40">
        <v>0.315</v>
      </c>
      <c r="AA58" s="40">
        <v>0.36035999999999996</v>
      </c>
      <c r="AB58" s="40">
        <v>0.4284</v>
      </c>
    </row>
    <row r="59" spans="2:28" ht="19.5" customHeight="1">
      <c r="B59" s="35"/>
      <c r="E59" s="122" t="s">
        <v>14</v>
      </c>
      <c r="F59" s="36" t="s">
        <v>20</v>
      </c>
      <c r="G59" s="41">
        <v>7.492477E-06</v>
      </c>
      <c r="H59" s="41">
        <v>4.598158E-06</v>
      </c>
      <c r="I59" s="104">
        <v>2.9601E-06</v>
      </c>
      <c r="J59" s="41">
        <v>1.701581E-06</v>
      </c>
      <c r="K59" s="41">
        <v>1.008315E-06</v>
      </c>
      <c r="L59" s="41">
        <v>5.879113E-07</v>
      </c>
      <c r="M59" s="41">
        <v>3.49436E-07</v>
      </c>
      <c r="N59" s="41">
        <v>1.95201E-07</v>
      </c>
      <c r="O59" s="41">
        <v>1.072841E-07</v>
      </c>
      <c r="P59" s="41">
        <v>6.156987E-08</v>
      </c>
      <c r="Q59" s="41">
        <v>3.8401E-08</v>
      </c>
      <c r="R59" s="41">
        <v>2.381243E-08</v>
      </c>
      <c r="S59" s="41">
        <v>1.472618E-08</v>
      </c>
      <c r="T59" s="41">
        <v>7.284475E-09</v>
      </c>
      <c r="U59" s="41">
        <v>5.073416E-09</v>
      </c>
      <c r="V59" s="41">
        <v>2.266497E-09</v>
      </c>
      <c r="W59" s="41">
        <v>1.558234E-09</v>
      </c>
      <c r="X59" s="41">
        <v>9.972102E-10</v>
      </c>
      <c r="Y59" s="41">
        <v>4.364041E-10</v>
      </c>
      <c r="Z59" s="41">
        <v>2.931188E-10</v>
      </c>
      <c r="AA59" s="41">
        <v>1.911607E-10</v>
      </c>
      <c r="AB59" s="41">
        <v>1.212425E-10</v>
      </c>
    </row>
    <row r="60" spans="1:28" ht="19.5" customHeight="1">
      <c r="A60" s="1"/>
      <c r="B60" s="125" t="s">
        <v>21</v>
      </c>
      <c r="C60" s="126"/>
      <c r="D60" s="127"/>
      <c r="E60" s="123"/>
      <c r="F60" s="36" t="s">
        <v>0</v>
      </c>
      <c r="G60" s="41">
        <v>0.001936</v>
      </c>
      <c r="H60" s="41">
        <v>0.001532</v>
      </c>
      <c r="I60" s="104">
        <v>0.001234</v>
      </c>
      <c r="J60" s="41">
        <v>0.000924</v>
      </c>
      <c r="K60" s="41">
        <v>0.000714</v>
      </c>
      <c r="L60" s="41">
        <v>0.000541</v>
      </c>
      <c r="M60" s="41">
        <v>0.000427</v>
      </c>
      <c r="N60" s="41">
        <v>0.000317</v>
      </c>
      <c r="O60" s="41">
        <v>0.000229</v>
      </c>
      <c r="P60" s="41">
        <v>0.000173</v>
      </c>
      <c r="Q60" s="41">
        <v>0.000142</v>
      </c>
      <c r="R60" s="41">
        <v>0.000115</v>
      </c>
      <c r="S60" s="41">
        <v>9.4E-05</v>
      </c>
      <c r="T60" s="41">
        <v>6.1E-05</v>
      </c>
      <c r="U60" s="41">
        <v>5.7E-05</v>
      </c>
      <c r="V60" s="41">
        <v>3.4E-05</v>
      </c>
      <c r="W60" s="41">
        <v>3E-05</v>
      </c>
      <c r="X60" s="41">
        <v>2.6E-05</v>
      </c>
      <c r="Y60" s="41">
        <v>1.5E-05</v>
      </c>
      <c r="Z60" s="41">
        <v>1.3E-05</v>
      </c>
      <c r="AA60" s="41">
        <v>1.1E-05</v>
      </c>
      <c r="AB60" s="41">
        <v>9.67256E-06</v>
      </c>
    </row>
    <row r="61" spans="2:28" ht="19.5" customHeight="1" thickBot="1">
      <c r="B61" s="42"/>
      <c r="C61" s="43"/>
      <c r="D61" s="43"/>
      <c r="E61" s="124"/>
      <c r="F61" s="36" t="s">
        <v>1</v>
      </c>
      <c r="G61" s="41">
        <v>0.007918</v>
      </c>
      <c r="H61" s="41">
        <v>0.00808</v>
      </c>
      <c r="I61" s="104">
        <v>0.007814</v>
      </c>
      <c r="J61" s="41">
        <v>0.007945</v>
      </c>
      <c r="K61" s="41">
        <v>0.00799</v>
      </c>
      <c r="L61" s="41">
        <v>0.007864</v>
      </c>
      <c r="M61" s="41">
        <v>0.008241</v>
      </c>
      <c r="N61" s="41">
        <v>0.00817</v>
      </c>
      <c r="O61" s="41">
        <v>0.007757</v>
      </c>
      <c r="P61" s="41">
        <v>0.007721</v>
      </c>
      <c r="Q61" s="41">
        <v>0.008259</v>
      </c>
      <c r="R61" s="41">
        <v>0.008843</v>
      </c>
      <c r="S61" s="41">
        <v>0.009471</v>
      </c>
      <c r="T61" s="41">
        <v>0.008116</v>
      </c>
      <c r="U61" s="41">
        <v>0.009983</v>
      </c>
      <c r="V61" s="41">
        <v>0.007891</v>
      </c>
      <c r="W61" s="41">
        <v>0.009426</v>
      </c>
      <c r="X61" s="41">
        <v>0.010665</v>
      </c>
      <c r="Y61" s="41">
        <v>0.00799</v>
      </c>
      <c r="Z61" s="41">
        <v>0.008978</v>
      </c>
      <c r="AA61" s="41">
        <v>0.01027</v>
      </c>
      <c r="AB61" s="41">
        <v>0.012209</v>
      </c>
    </row>
    <row r="62" spans="5:6" ht="12.75">
      <c r="E62" s="44" t="s">
        <v>22</v>
      </c>
      <c r="F62" s="45">
        <v>0.052</v>
      </c>
    </row>
    <row r="63" spans="5:10" ht="12.75">
      <c r="E63" s="44" t="s">
        <v>23</v>
      </c>
      <c r="F63" s="46">
        <v>15163</v>
      </c>
      <c r="I63" s="47"/>
      <c r="J63" s="47"/>
    </row>
    <row r="64" spans="5:10" ht="12.75">
      <c r="E64" s="108" t="s">
        <v>82</v>
      </c>
      <c r="F64" s="46" t="s">
        <v>1</v>
      </c>
      <c r="I64" s="47"/>
      <c r="J64" s="47"/>
    </row>
    <row r="65" spans="5:10" ht="12.75">
      <c r="E65" s="44" t="s">
        <v>24</v>
      </c>
      <c r="F65" s="89" t="s">
        <v>74</v>
      </c>
      <c r="I65" s="47"/>
      <c r="J65" s="47"/>
    </row>
    <row r="66" spans="5:10" ht="12.75">
      <c r="E66" s="44" t="s">
        <v>25</v>
      </c>
      <c r="F66" s="89" t="s">
        <v>34</v>
      </c>
      <c r="I66" s="47"/>
      <c r="J66" s="47"/>
    </row>
    <row r="67" spans="5:10" ht="12.75">
      <c r="E67" s="44" t="s">
        <v>26</v>
      </c>
      <c r="F67" s="90">
        <v>16097.37669986286</v>
      </c>
      <c r="I67" s="47"/>
      <c r="J67" s="47"/>
    </row>
    <row r="68" spans="5:10" ht="12.75">
      <c r="E68" s="44" t="s">
        <v>27</v>
      </c>
      <c r="F68" s="91">
        <v>0.061622152599278494</v>
      </c>
      <c r="I68" s="47"/>
      <c r="J68" s="47"/>
    </row>
    <row r="69" spans="5:10" ht="12.75">
      <c r="E69" s="44" t="s">
        <v>28</v>
      </c>
      <c r="F69" s="90">
        <v>17968.78268967038</v>
      </c>
      <c r="I69" s="47"/>
      <c r="J69" s="47"/>
    </row>
    <row r="70" spans="5:10" ht="12.75">
      <c r="E70" s="44" t="s">
        <v>29</v>
      </c>
      <c r="F70" s="92">
        <v>7.8125</v>
      </c>
      <c r="I70" s="47"/>
      <c r="J70" s="47"/>
    </row>
    <row r="71" spans="5:10" ht="12.75">
      <c r="E71" s="44" t="s">
        <v>30</v>
      </c>
      <c r="F71" s="92">
        <v>8.8125</v>
      </c>
      <c r="I71" s="47"/>
      <c r="J71" s="47"/>
    </row>
    <row r="72" spans="5:10" ht="12.75">
      <c r="E72" s="44"/>
      <c r="J72" s="47"/>
    </row>
    <row r="73" spans="9:30" ht="12.75">
      <c r="I73"/>
      <c r="AD73" s="1"/>
    </row>
    <row r="74" spans="9:30" ht="12.75">
      <c r="I74"/>
      <c r="AD74" s="1"/>
    </row>
    <row r="75" ht="12.75">
      <c r="AD75" s="1"/>
    </row>
    <row r="76" ht="12.75">
      <c r="AD76" s="1"/>
    </row>
    <row r="77" ht="12.75">
      <c r="AD77" s="1"/>
    </row>
    <row r="78" ht="12.75">
      <c r="AD78" s="1"/>
    </row>
    <row r="79" ht="12.75">
      <c r="AD79" s="1"/>
    </row>
    <row r="80" ht="12.75">
      <c r="AD80" s="1"/>
    </row>
    <row r="81" ht="12.75">
      <c r="AD81" s="1"/>
    </row>
    <row r="82" ht="12.75">
      <c r="AD82" s="1"/>
    </row>
    <row r="83" ht="12.75">
      <c r="AD83" s="1"/>
    </row>
    <row r="84" ht="12.75">
      <c r="AD84" s="1"/>
    </row>
    <row r="85" ht="12.75">
      <c r="AD85" s="1"/>
    </row>
    <row r="86" ht="12.75">
      <c r="AD86" s="1"/>
    </row>
    <row r="87" ht="12.75">
      <c r="AD87" s="1"/>
    </row>
    <row r="88" ht="12.75">
      <c r="AD88" s="1"/>
    </row>
    <row r="89" ht="12.75">
      <c r="AD89" s="1"/>
    </row>
    <row r="90" ht="12.75">
      <c r="AD90" s="1"/>
    </row>
    <row r="91" ht="12.75">
      <c r="AD91" s="1"/>
    </row>
    <row r="92" ht="12.75">
      <c r="AD92" s="1"/>
    </row>
    <row r="93" ht="12.75">
      <c r="AD93" s="1"/>
    </row>
    <row r="94" ht="12.75">
      <c r="AD94" s="1"/>
    </row>
    <row r="95" ht="12.75">
      <c r="AD95" s="1"/>
    </row>
    <row r="96" ht="12.75">
      <c r="AD96" s="1"/>
    </row>
    <row r="97" ht="12.75">
      <c r="AD97" s="1"/>
    </row>
    <row r="98" ht="12.75">
      <c r="AD98" s="1"/>
    </row>
    <row r="99" ht="12.75">
      <c r="AD99" s="1"/>
    </row>
    <row r="100" ht="12.75">
      <c r="AD100" s="1"/>
    </row>
    <row r="101" ht="12.75">
      <c r="AD101" s="1"/>
    </row>
    <row r="102" ht="12.75">
      <c r="AD102" s="1"/>
    </row>
    <row r="103" ht="12.75">
      <c r="AD103" s="1"/>
    </row>
    <row r="104" ht="12.75">
      <c r="AD104" s="1"/>
    </row>
    <row r="105" ht="12.75">
      <c r="AD105" s="1"/>
    </row>
    <row r="106" ht="12.75">
      <c r="AD106" s="1"/>
    </row>
    <row r="107" ht="12.75">
      <c r="AD107" s="1"/>
    </row>
    <row r="108" ht="12.75">
      <c r="AD108" s="1"/>
    </row>
    <row r="109" ht="12.75">
      <c r="AD109" s="1"/>
    </row>
    <row r="110" ht="12.75">
      <c r="AD110" s="1"/>
    </row>
    <row r="111" ht="12.75">
      <c r="AD111" s="1"/>
    </row>
    <row r="112" ht="12.75">
      <c r="AD112" s="1"/>
    </row>
    <row r="113" ht="12.75">
      <c r="AD113" s="1"/>
    </row>
    <row r="114" ht="12.75">
      <c r="AD114" s="1"/>
    </row>
    <row r="115" ht="12.75">
      <c r="AD115" s="1"/>
    </row>
    <row r="116" ht="12.75">
      <c r="AD116" s="1"/>
    </row>
    <row r="117" ht="12.75">
      <c r="AD117" s="1"/>
    </row>
    <row r="118" ht="12.75">
      <c r="AD118" s="1"/>
    </row>
    <row r="119" ht="12.75">
      <c r="AD119" s="1"/>
    </row>
    <row r="120" ht="12.75">
      <c r="AD120" s="1"/>
    </row>
    <row r="121" ht="12.75">
      <c r="AD121" s="1"/>
    </row>
    <row r="122" ht="12.75">
      <c r="AD122" s="1"/>
    </row>
    <row r="123" ht="12.75">
      <c r="AD123" s="1"/>
    </row>
    <row r="124" ht="12.75">
      <c r="AD124" s="1"/>
    </row>
    <row r="125" ht="12.75">
      <c r="AD125" s="1"/>
    </row>
    <row r="126" ht="12.75">
      <c r="AD126" s="1"/>
    </row>
    <row r="127" ht="12.75">
      <c r="AD127" s="1"/>
    </row>
    <row r="128" ht="12.75">
      <c r="AD128" s="1"/>
    </row>
    <row r="129" ht="12.75">
      <c r="AD129" s="1"/>
    </row>
    <row r="130" ht="12.75">
      <c r="AD130" s="1"/>
    </row>
    <row r="131" ht="12.75">
      <c r="AD131" s="1"/>
    </row>
    <row r="132" ht="12.75">
      <c r="AD132" s="1"/>
    </row>
    <row r="133" ht="12.75">
      <c r="AD133" s="1"/>
    </row>
    <row r="134" ht="12.75">
      <c r="AD134" s="1"/>
    </row>
    <row r="135" ht="12.75">
      <c r="AD135" s="1"/>
    </row>
    <row r="136" ht="12.75">
      <c r="AD136" s="1"/>
    </row>
    <row r="137" ht="12.75">
      <c r="AD137" s="1"/>
    </row>
    <row r="138" ht="12.75">
      <c r="AD138" s="1"/>
    </row>
    <row r="139" ht="12.75">
      <c r="AD139" s="1"/>
    </row>
    <row r="140" ht="12.75">
      <c r="AD140" s="1"/>
    </row>
    <row r="141" ht="12.75">
      <c r="AD141" s="1"/>
    </row>
    <row r="142" ht="12.75">
      <c r="AD142" s="1"/>
    </row>
    <row r="143" ht="12.75">
      <c r="AD143" s="1"/>
    </row>
    <row r="144" ht="12.75">
      <c r="AD144" s="1"/>
    </row>
    <row r="145" ht="12.75">
      <c r="AD145" s="1"/>
    </row>
    <row r="146" ht="12.75">
      <c r="AD146" s="1"/>
    </row>
    <row r="147" ht="12.75">
      <c r="AD147" s="1"/>
    </row>
    <row r="148" ht="12.75">
      <c r="AD148" s="1"/>
    </row>
    <row r="149" ht="12.75">
      <c r="AD149" s="1"/>
    </row>
    <row r="150" ht="12.75">
      <c r="AD150" s="1"/>
    </row>
    <row r="151" ht="12.75">
      <c r="AD151" s="1"/>
    </row>
    <row r="152" ht="12.75">
      <c r="AD152" s="1"/>
    </row>
    <row r="153" ht="12.75">
      <c r="AD153" s="1"/>
    </row>
    <row r="154" ht="12.75">
      <c r="AD154" s="1"/>
    </row>
    <row r="155" ht="12.75">
      <c r="AD155" s="1"/>
    </row>
    <row r="156" ht="12.75">
      <c r="AD156" s="1"/>
    </row>
    <row r="157" ht="12.75">
      <c r="AD157" s="1"/>
    </row>
    <row r="158" ht="12.75">
      <c r="AD158" s="1"/>
    </row>
    <row r="159" ht="12.75">
      <c r="AD159" s="1"/>
    </row>
    <row r="160" ht="12.75">
      <c r="AD160" s="1"/>
    </row>
    <row r="161" ht="12.75">
      <c r="AD161" s="1"/>
    </row>
    <row r="162" ht="12.75">
      <c r="AD162" s="1"/>
    </row>
    <row r="163" ht="12.75">
      <c r="AD163" s="1"/>
    </row>
    <row r="164" ht="12.75">
      <c r="AD164" s="1"/>
    </row>
    <row r="165" ht="12.75">
      <c r="AD165" s="1"/>
    </row>
    <row r="166" ht="12.75">
      <c r="AD166" s="1"/>
    </row>
    <row r="167" ht="12.75">
      <c r="AD167" s="1"/>
    </row>
    <row r="168" ht="12.75">
      <c r="AD168" s="1"/>
    </row>
    <row r="169" ht="12.75">
      <c r="AD169" s="1"/>
    </row>
    <row r="170" ht="12.75">
      <c r="AD170" s="1"/>
    </row>
    <row r="171" ht="12.75">
      <c r="AD171" s="1"/>
    </row>
    <row r="172" ht="12.75">
      <c r="AD172" s="1"/>
    </row>
    <row r="173" ht="12.75">
      <c r="AD173" s="1"/>
    </row>
    <row r="174" ht="12.75">
      <c r="AD174" s="1"/>
    </row>
    <row r="175" ht="12.75">
      <c r="AD175" s="1"/>
    </row>
    <row r="176" ht="12.75">
      <c r="AD176" s="1"/>
    </row>
    <row r="177" ht="12.75">
      <c r="AD177" s="1"/>
    </row>
    <row r="178" ht="12.75">
      <c r="AD178" s="1"/>
    </row>
    <row r="179" ht="12.75">
      <c r="AD179" s="1"/>
    </row>
    <row r="180" ht="12.75">
      <c r="AD180" s="1"/>
    </row>
    <row r="181" ht="12.75">
      <c r="AD181" s="1"/>
    </row>
    <row r="182" ht="12.75">
      <c r="AD182" s="1"/>
    </row>
    <row r="183" ht="12.75">
      <c r="AD183" s="1"/>
    </row>
    <row r="184" ht="12.75">
      <c r="AD184" s="1"/>
    </row>
    <row r="185" ht="12.75">
      <c r="AD185" s="1"/>
    </row>
    <row r="186" ht="12.75">
      <c r="AD186" s="1"/>
    </row>
    <row r="187" ht="12.75">
      <c r="AD187" s="1"/>
    </row>
    <row r="188" ht="12.75">
      <c r="AD188" s="1"/>
    </row>
    <row r="189" ht="12.75">
      <c r="AD189" s="1"/>
    </row>
    <row r="190" ht="12.75">
      <c r="AD190" s="1"/>
    </row>
    <row r="191" ht="12.75">
      <c r="AD191" s="1"/>
    </row>
    <row r="192" ht="12.75">
      <c r="AD192" s="1"/>
    </row>
    <row r="193" ht="12.75">
      <c r="AD193" s="1"/>
    </row>
    <row r="194" ht="12.75">
      <c r="AD194" s="1"/>
    </row>
    <row r="195" ht="12.75">
      <c r="AD195" s="1"/>
    </row>
    <row r="196" ht="12.75">
      <c r="AD196" s="1"/>
    </row>
    <row r="197" ht="12.75">
      <c r="AD197" s="1"/>
    </row>
    <row r="198" ht="12.75">
      <c r="AD198" s="1"/>
    </row>
    <row r="199" ht="12.75">
      <c r="AD199" s="1"/>
    </row>
    <row r="200" ht="12.75">
      <c r="AD200" s="1"/>
    </row>
    <row r="201" ht="12.75">
      <c r="AD201" s="1"/>
    </row>
    <row r="202" ht="12.75">
      <c r="AD202" s="1"/>
    </row>
    <row r="203" ht="12.75">
      <c r="AD203" s="1"/>
    </row>
    <row r="204" ht="12.75">
      <c r="AD204" s="1"/>
    </row>
    <row r="205" ht="12.75">
      <c r="AD205" s="1"/>
    </row>
    <row r="206" ht="12.75">
      <c r="AD206" s="1"/>
    </row>
    <row r="207" ht="12.75">
      <c r="AD207" s="1"/>
    </row>
    <row r="208" ht="12.75">
      <c r="AD208" s="1"/>
    </row>
    <row r="209" ht="12.75">
      <c r="AD209" s="1"/>
    </row>
    <row r="210" ht="12.75">
      <c r="AD210" s="1"/>
    </row>
    <row r="211" ht="12.75">
      <c r="AD211" s="1"/>
    </row>
    <row r="212" ht="12.75">
      <c r="AD212" s="1"/>
    </row>
    <row r="213" ht="12.75">
      <c r="AD213" s="1"/>
    </row>
    <row r="214" ht="12.75">
      <c r="AD214" s="1"/>
    </row>
    <row r="215" ht="12.75">
      <c r="AD215" s="1"/>
    </row>
    <row r="216" ht="12.75">
      <c r="AD216" s="1"/>
    </row>
    <row r="217" ht="12.75">
      <c r="AD217" s="1"/>
    </row>
    <row r="218" ht="12.75">
      <c r="AD218" s="1"/>
    </row>
    <row r="219" ht="12.75">
      <c r="AD219" s="1"/>
    </row>
    <row r="220" ht="12.75">
      <c r="AD220" s="1"/>
    </row>
    <row r="221" ht="12.75">
      <c r="AD221" s="1"/>
    </row>
    <row r="222" ht="12.75">
      <c r="AD222" s="1"/>
    </row>
    <row r="223" ht="12.75">
      <c r="AD223" s="1"/>
    </row>
    <row r="224" ht="12.75">
      <c r="AD224" s="1"/>
    </row>
    <row r="225" ht="12.75">
      <c r="AD225" s="1"/>
    </row>
    <row r="226" ht="12.75">
      <c r="AD226" s="1"/>
    </row>
    <row r="227" ht="12.75">
      <c r="AD227" s="1"/>
    </row>
    <row r="228" ht="12.75">
      <c r="AD228" s="1"/>
    </row>
    <row r="229" ht="12.75">
      <c r="AD229" s="1"/>
    </row>
    <row r="230" ht="12.75">
      <c r="AD230" s="1"/>
    </row>
    <row r="231" ht="12.75">
      <c r="AD231" s="1"/>
    </row>
    <row r="232" ht="12.75">
      <c r="AD232" s="1"/>
    </row>
    <row r="233" ht="12.75">
      <c r="AD233" s="1"/>
    </row>
    <row r="234" ht="12.75">
      <c r="AD234" s="1"/>
    </row>
    <row r="235" ht="12.75">
      <c r="AD235" s="1"/>
    </row>
    <row r="236" ht="12.75">
      <c r="AD236" s="1"/>
    </row>
    <row r="237" ht="12.75">
      <c r="AD237" s="1"/>
    </row>
    <row r="238" ht="12.75">
      <c r="AD238" s="1"/>
    </row>
    <row r="239" ht="12.75">
      <c r="AD239" s="1"/>
    </row>
    <row r="240" ht="12.75">
      <c r="AD240" s="1"/>
    </row>
    <row r="241" ht="12.75">
      <c r="AD241" s="1"/>
    </row>
    <row r="242" ht="12.75">
      <c r="AD242" s="1"/>
    </row>
    <row r="243" ht="12.75">
      <c r="AD243" s="1"/>
    </row>
    <row r="244" ht="12.75">
      <c r="AD244" s="1"/>
    </row>
    <row r="245" ht="12.75">
      <c r="AD245" s="1"/>
    </row>
    <row r="246" ht="12.75">
      <c r="AD246" s="1"/>
    </row>
    <row r="247" ht="12.75">
      <c r="AD247" s="1"/>
    </row>
    <row r="248" ht="12.75">
      <c r="AD248" s="1"/>
    </row>
    <row r="249" ht="12.75">
      <c r="AD249" s="1"/>
    </row>
    <row r="250" ht="12.75">
      <c r="AD250" s="1"/>
    </row>
    <row r="251" ht="12.75">
      <c r="AD251" s="1"/>
    </row>
    <row r="252" ht="12.75">
      <c r="AD252" s="1"/>
    </row>
    <row r="253" ht="12.75">
      <c r="AD253" s="1"/>
    </row>
    <row r="254" ht="12.75">
      <c r="AD254" s="1"/>
    </row>
    <row r="255" ht="12.75">
      <c r="AD255" s="1"/>
    </row>
    <row r="256" ht="12.75">
      <c r="AD256" s="1"/>
    </row>
    <row r="257" ht="12.75">
      <c r="AD257" s="1"/>
    </row>
    <row r="258" ht="12.75">
      <c r="AD258" s="1"/>
    </row>
    <row r="259" ht="12.75">
      <c r="AD259" s="1"/>
    </row>
    <row r="260" ht="12.75">
      <c r="AD260" s="1"/>
    </row>
    <row r="261" ht="12.75">
      <c r="AD261" s="1"/>
    </row>
    <row r="262" ht="12.75">
      <c r="AD262" s="1"/>
    </row>
    <row r="263" ht="12.75">
      <c r="AD263" s="1"/>
    </row>
    <row r="264" ht="12.75">
      <c r="AD264" s="1"/>
    </row>
    <row r="265" ht="12.75">
      <c r="AD265" s="1"/>
    </row>
    <row r="266" ht="12.75">
      <c r="AD266" s="1"/>
    </row>
    <row r="267" ht="12.75">
      <c r="AD267" s="1"/>
    </row>
    <row r="268" ht="12.75">
      <c r="AD268" s="1"/>
    </row>
    <row r="269" ht="12.75">
      <c r="AD269" s="1"/>
    </row>
    <row r="270" ht="12.75">
      <c r="AD270" s="1"/>
    </row>
    <row r="271" ht="12.75">
      <c r="AD271" s="1"/>
    </row>
    <row r="272" ht="12.75">
      <c r="AD272" s="1"/>
    </row>
    <row r="273" ht="12.75">
      <c r="AD273" s="1"/>
    </row>
    <row r="274" ht="12.75">
      <c r="AD274" s="1"/>
    </row>
    <row r="275" ht="12.75">
      <c r="AD275" s="1"/>
    </row>
    <row r="276" ht="12.75">
      <c r="AD276" s="1"/>
    </row>
    <row r="277" ht="12.75">
      <c r="AD277" s="1"/>
    </row>
    <row r="278" ht="12.75">
      <c r="AD278" s="1"/>
    </row>
    <row r="279" ht="12.75">
      <c r="AD279" s="1"/>
    </row>
    <row r="280" ht="12.75">
      <c r="AD280" s="1"/>
    </row>
    <row r="281" ht="12.75">
      <c r="AD281" s="1"/>
    </row>
    <row r="282" ht="12.75">
      <c r="AD282" s="1"/>
    </row>
    <row r="283" ht="12.75">
      <c r="AD283" s="1"/>
    </row>
    <row r="284" ht="12.75">
      <c r="AD284" s="1"/>
    </row>
    <row r="285" ht="12.75">
      <c r="AD285" s="1"/>
    </row>
    <row r="286" ht="12.75">
      <c r="AD286" s="1"/>
    </row>
    <row r="287" ht="12.75">
      <c r="AD287" s="1"/>
    </row>
    <row r="288" ht="12.75">
      <c r="AD288" s="1"/>
    </row>
    <row r="289" ht="12.75">
      <c r="AD289" s="1"/>
    </row>
    <row r="290" ht="12.75">
      <c r="AD290" s="1"/>
    </row>
    <row r="291" ht="12.75">
      <c r="AD291" s="1"/>
    </row>
    <row r="292" ht="12.75">
      <c r="AD292" s="1"/>
    </row>
    <row r="293" ht="12.75">
      <c r="AD293" s="1"/>
    </row>
    <row r="294" ht="12.75">
      <c r="AD294" s="1"/>
    </row>
    <row r="295" ht="12.75">
      <c r="AD295" s="1"/>
    </row>
    <row r="296" ht="12.75">
      <c r="AD296" s="1"/>
    </row>
    <row r="297" ht="12.75">
      <c r="AD297" s="1"/>
    </row>
    <row r="298" ht="12.75">
      <c r="AD298" s="1"/>
    </row>
    <row r="299" ht="12.75">
      <c r="AD299" s="1"/>
    </row>
    <row r="300" ht="12.75">
      <c r="AD300" s="1"/>
    </row>
    <row r="301" ht="12.75">
      <c r="AD301" s="1"/>
    </row>
    <row r="302" ht="12.75">
      <c r="AD302" s="1"/>
    </row>
    <row r="303" ht="12.75">
      <c r="AD303" s="1"/>
    </row>
    <row r="304" ht="12.75">
      <c r="AD304" s="1"/>
    </row>
    <row r="305" ht="12.75">
      <c r="AD305" s="1"/>
    </row>
    <row r="306" ht="12.75">
      <c r="AD306" s="1"/>
    </row>
    <row r="307" ht="12.75">
      <c r="AD307" s="1"/>
    </row>
    <row r="308" ht="12.75">
      <c r="AD308" s="1"/>
    </row>
    <row r="309" ht="12.75">
      <c r="AD309" s="1"/>
    </row>
    <row r="310" ht="12.75">
      <c r="AD310" s="1"/>
    </row>
    <row r="311" ht="12.75">
      <c r="AD311" s="1"/>
    </row>
    <row r="312" ht="12.75">
      <c r="AD312" s="1"/>
    </row>
    <row r="313" ht="12.75">
      <c r="AD313" s="1"/>
    </row>
    <row r="314" ht="12.75">
      <c r="AD314" s="1"/>
    </row>
    <row r="315" ht="12.75">
      <c r="AD315" s="1"/>
    </row>
    <row r="316" ht="12.75">
      <c r="AD316" s="1"/>
    </row>
    <row r="317" ht="12.75">
      <c r="AD317" s="1"/>
    </row>
    <row r="318" ht="12.75">
      <c r="AD318" s="1"/>
    </row>
    <row r="319" ht="12.75">
      <c r="AD319" s="1"/>
    </row>
    <row r="320" ht="12.75">
      <c r="AD320" s="1"/>
    </row>
    <row r="321" ht="12.75">
      <c r="AD321" s="1"/>
    </row>
    <row r="322" ht="12.75">
      <c r="AD322" s="1"/>
    </row>
    <row r="323" ht="12.75">
      <c r="AD323" s="1"/>
    </row>
    <row r="324" ht="12.75">
      <c r="AD324" s="1"/>
    </row>
    <row r="325" ht="12.75">
      <c r="AD325" s="1"/>
    </row>
    <row r="326" ht="12.75">
      <c r="AD326" s="1"/>
    </row>
    <row r="327" ht="12.75">
      <c r="AD327" s="1"/>
    </row>
    <row r="328" ht="12.75">
      <c r="AD328" s="1"/>
    </row>
    <row r="329" ht="12.75">
      <c r="AD329" s="1"/>
    </row>
    <row r="330" ht="12.75">
      <c r="AD330" s="1"/>
    </row>
    <row r="331" ht="12.75">
      <c r="AD331" s="1"/>
    </row>
    <row r="332" ht="12.75">
      <c r="AD332" s="1"/>
    </row>
    <row r="333" ht="12.75">
      <c r="AD333" s="1"/>
    </row>
    <row r="334" ht="12.75">
      <c r="AD334" s="1"/>
    </row>
    <row r="335" ht="12.75">
      <c r="AD335" s="1"/>
    </row>
    <row r="336" ht="12.75">
      <c r="AD336" s="1"/>
    </row>
    <row r="337" ht="12.75">
      <c r="AD337" s="1"/>
    </row>
    <row r="338" ht="12.75">
      <c r="AD338" s="1"/>
    </row>
    <row r="339" ht="12.75">
      <c r="AD339" s="1"/>
    </row>
    <row r="340" ht="12.75">
      <c r="AD340" s="1"/>
    </row>
    <row r="341" ht="12.75">
      <c r="AD341" s="1"/>
    </row>
    <row r="342" ht="12.75">
      <c r="AD342" s="1"/>
    </row>
    <row r="343" ht="12.75">
      <c r="AD343" s="1"/>
    </row>
    <row r="344" ht="12.75">
      <c r="AD344" s="1"/>
    </row>
    <row r="345" ht="12.75">
      <c r="AD345" s="1"/>
    </row>
    <row r="346" ht="12.75">
      <c r="AD346" s="1"/>
    </row>
    <row r="347" ht="12.75">
      <c r="AD347" s="1"/>
    </row>
    <row r="348" ht="12.75">
      <c r="AD348" s="1"/>
    </row>
    <row r="349" ht="12.75">
      <c r="AD349" s="1"/>
    </row>
    <row r="350" ht="12.75">
      <c r="AD350" s="1"/>
    </row>
    <row r="351" ht="12.75">
      <c r="AD351" s="1"/>
    </row>
    <row r="352" ht="12.75">
      <c r="AD352" s="1"/>
    </row>
    <row r="353" ht="12.75">
      <c r="AD353" s="1"/>
    </row>
    <row r="354" ht="12.75">
      <c r="AD354" s="1"/>
    </row>
    <row r="355" ht="12.75">
      <c r="AD355" s="1"/>
    </row>
    <row r="356" ht="12.75">
      <c r="AD356" s="1"/>
    </row>
    <row r="357" ht="12.75">
      <c r="AD357" s="1"/>
    </row>
    <row r="358" ht="12.75">
      <c r="AD358" s="1"/>
    </row>
    <row r="359" ht="12.75">
      <c r="AD359" s="1"/>
    </row>
    <row r="360" ht="12.75">
      <c r="AD360" s="1"/>
    </row>
    <row r="361" ht="12.75">
      <c r="AD361" s="1"/>
    </row>
    <row r="362" ht="12.75">
      <c r="AD362" s="1"/>
    </row>
    <row r="363" ht="12.75">
      <c r="AD363" s="1"/>
    </row>
    <row r="364" ht="12.75">
      <c r="AD364" s="1"/>
    </row>
    <row r="365" ht="12.75">
      <c r="AD365" s="1"/>
    </row>
    <row r="366" ht="12.75">
      <c r="AD366" s="1"/>
    </row>
    <row r="367" ht="12.75">
      <c r="AD367" s="1"/>
    </row>
    <row r="368" ht="12.75">
      <c r="AD368" s="1"/>
    </row>
    <row r="369" ht="12.75">
      <c r="AD369" s="1"/>
    </row>
    <row r="370" ht="12.75">
      <c r="AD370" s="1"/>
    </row>
    <row r="371" ht="12.75">
      <c r="AD371" s="1"/>
    </row>
    <row r="372" ht="12.75">
      <c r="AD372" s="1"/>
    </row>
    <row r="373" ht="12.75">
      <c r="AD373" s="1"/>
    </row>
    <row r="374" ht="12.75">
      <c r="AD374" s="1"/>
    </row>
    <row r="375" ht="12.75">
      <c r="AD375" s="1"/>
    </row>
    <row r="376" ht="12.75">
      <c r="AD376" s="1"/>
    </row>
    <row r="377" ht="12.75">
      <c r="AD377" s="1"/>
    </row>
    <row r="378" ht="12.75">
      <c r="AD378" s="1"/>
    </row>
    <row r="379" ht="12.75">
      <c r="AD379" s="1"/>
    </row>
    <row r="380" ht="12.75">
      <c r="AD380" s="1"/>
    </row>
    <row r="381" ht="12.75">
      <c r="AD381" s="1"/>
    </row>
    <row r="382" ht="12.75">
      <c r="AD382" s="1"/>
    </row>
    <row r="383" ht="12.75">
      <c r="AD383" s="1"/>
    </row>
    <row r="384" ht="12.75">
      <c r="AD384" s="1"/>
    </row>
    <row r="385" ht="12.75">
      <c r="AD385" s="1"/>
    </row>
    <row r="386" ht="12.75">
      <c r="AD386" s="1"/>
    </row>
    <row r="387" ht="12.75">
      <c r="AD387" s="1"/>
    </row>
    <row r="388" ht="12.75">
      <c r="AD388" s="1"/>
    </row>
    <row r="389" ht="12.75">
      <c r="AD389" s="1"/>
    </row>
    <row r="390" ht="12.75">
      <c r="AD390" s="1"/>
    </row>
    <row r="391" ht="12.75">
      <c r="AD391" s="1"/>
    </row>
    <row r="392" ht="12.75">
      <c r="AD392" s="1"/>
    </row>
    <row r="393" ht="12.75">
      <c r="AD393" s="1"/>
    </row>
    <row r="394" ht="12.75">
      <c r="AD394" s="1"/>
    </row>
    <row r="395" ht="12.75">
      <c r="AD395" s="1"/>
    </row>
    <row r="396" ht="12.75">
      <c r="AD396" s="1"/>
    </row>
    <row r="397" ht="12.75">
      <c r="AD397" s="1"/>
    </row>
    <row r="398" ht="12.75">
      <c r="AD398" s="1"/>
    </row>
    <row r="399" ht="12.75">
      <c r="AD399" s="1"/>
    </row>
    <row r="400" ht="12.75">
      <c r="AD400" s="1"/>
    </row>
    <row r="401" ht="12.75">
      <c r="AD401" s="1"/>
    </row>
    <row r="402" ht="12.75">
      <c r="AD402" s="1"/>
    </row>
    <row r="403" ht="12.75">
      <c r="AD403" s="1"/>
    </row>
    <row r="404" ht="12.75">
      <c r="AD404" s="1"/>
    </row>
    <row r="405" ht="12.75">
      <c r="AD405" s="1"/>
    </row>
    <row r="406" ht="12.75">
      <c r="AD406" s="1"/>
    </row>
    <row r="407" ht="12.75">
      <c r="AD407" s="1"/>
    </row>
    <row r="408" ht="12.75">
      <c r="AD408" s="1"/>
    </row>
    <row r="409" ht="12.75">
      <c r="AD409" s="1"/>
    </row>
    <row r="410" ht="12.75">
      <c r="AD410" s="1"/>
    </row>
    <row r="411" ht="12.75">
      <c r="AD411" s="1"/>
    </row>
    <row r="412" ht="12.75">
      <c r="AD412" s="1"/>
    </row>
    <row r="413" ht="12.75">
      <c r="AD413" s="1"/>
    </row>
    <row r="414" ht="12.75">
      <c r="AD414" s="1"/>
    </row>
    <row r="415" ht="12.75">
      <c r="AD415" s="1"/>
    </row>
    <row r="416" ht="12.75">
      <c r="AD416" s="1"/>
    </row>
    <row r="417" ht="12.75">
      <c r="AD417" s="1"/>
    </row>
    <row r="418" ht="12.75">
      <c r="AD418" s="1"/>
    </row>
    <row r="419" ht="12.75">
      <c r="AD419" s="1"/>
    </row>
    <row r="420" ht="12.75">
      <c r="AD420" s="1"/>
    </row>
    <row r="421" ht="12.75">
      <c r="AD421" s="1"/>
    </row>
    <row r="422" ht="12.75">
      <c r="AD422" s="1"/>
    </row>
    <row r="423" ht="12.75">
      <c r="AD423" s="1"/>
    </row>
    <row r="424" ht="12.75">
      <c r="AD424" s="1"/>
    </row>
    <row r="425" ht="12.75">
      <c r="AD425" s="1"/>
    </row>
    <row r="426" ht="12.75">
      <c r="AD426" s="1"/>
    </row>
    <row r="427" ht="12.75">
      <c r="AD427" s="1"/>
    </row>
    <row r="428" ht="12.75">
      <c r="AD428" s="1"/>
    </row>
    <row r="429" ht="12.75">
      <c r="AD429" s="1"/>
    </row>
    <row r="430" ht="12.75">
      <c r="AD430" s="1"/>
    </row>
    <row r="431" ht="12.75">
      <c r="AD431" s="1"/>
    </row>
    <row r="432" ht="12.75">
      <c r="AD432" s="1"/>
    </row>
    <row r="433" ht="12.75">
      <c r="AD433" s="1"/>
    </row>
    <row r="434" ht="12.75">
      <c r="AD434" s="1"/>
    </row>
    <row r="435" ht="12.75">
      <c r="AD435" s="1"/>
    </row>
    <row r="436" ht="12.75">
      <c r="AD436" s="1"/>
    </row>
    <row r="437" ht="12.75">
      <c r="AD437" s="1"/>
    </row>
    <row r="438" ht="12.75">
      <c r="AD438" s="1"/>
    </row>
    <row r="439" ht="12.75">
      <c r="AD439" s="1"/>
    </row>
    <row r="440" ht="12.75">
      <c r="AD440" s="1"/>
    </row>
    <row r="441" ht="12.75">
      <c r="AD441" s="1"/>
    </row>
    <row r="442" ht="12.75">
      <c r="AD442" s="1"/>
    </row>
    <row r="443" ht="12.75">
      <c r="AD443" s="1"/>
    </row>
    <row r="444" ht="12.75">
      <c r="AD444" s="1"/>
    </row>
    <row r="445" ht="12.75">
      <c r="AD445" s="1"/>
    </row>
    <row r="446" ht="12.75">
      <c r="AD446" s="1"/>
    </row>
    <row r="447" ht="12.75">
      <c r="AD447" s="1"/>
    </row>
    <row r="448" ht="12.75">
      <c r="AD448" s="1"/>
    </row>
    <row r="449" ht="12.75">
      <c r="AD449" s="1"/>
    </row>
    <row r="450" ht="12.75">
      <c r="AD450" s="1"/>
    </row>
    <row r="451" ht="12.75">
      <c r="AD451" s="1"/>
    </row>
    <row r="452" ht="12.75">
      <c r="AD452" s="1"/>
    </row>
    <row r="453" ht="12.75">
      <c r="AD453" s="1"/>
    </row>
    <row r="454" ht="12.75">
      <c r="AD454" s="1"/>
    </row>
    <row r="455" ht="12.75">
      <c r="AD455" s="1"/>
    </row>
    <row r="456" ht="12.75">
      <c r="AD456" s="1"/>
    </row>
    <row r="457" ht="12.75">
      <c r="AD457" s="1"/>
    </row>
    <row r="458" ht="12.75">
      <c r="AD458" s="1"/>
    </row>
    <row r="459" ht="12.75">
      <c r="AD459" s="1"/>
    </row>
    <row r="460" ht="12.75">
      <c r="AD460" s="1"/>
    </row>
    <row r="461" ht="12.75">
      <c r="AD461" s="1"/>
    </row>
    <row r="462" ht="12.75">
      <c r="AD462" s="1"/>
    </row>
    <row r="463" ht="12.75">
      <c r="AD463" s="1"/>
    </row>
    <row r="464" ht="12.75">
      <c r="AD464" s="1"/>
    </row>
    <row r="465" ht="12.75">
      <c r="AD465" s="1"/>
    </row>
    <row r="466" ht="12.75">
      <c r="AD466" s="1"/>
    </row>
    <row r="467" ht="12.75">
      <c r="AD467" s="1"/>
    </row>
    <row r="468" ht="12.75">
      <c r="AD468" s="1"/>
    </row>
    <row r="469" ht="12.75">
      <c r="AD469" s="1"/>
    </row>
    <row r="470" ht="12.75">
      <c r="AD470" s="1"/>
    </row>
    <row r="471" ht="12.75">
      <c r="AD471" s="1"/>
    </row>
    <row r="472" ht="12.75">
      <c r="AD472" s="1"/>
    </row>
    <row r="473" ht="12.75">
      <c r="AD473" s="1"/>
    </row>
    <row r="474" ht="12.75">
      <c r="AD474" s="1"/>
    </row>
    <row r="475" ht="12.75">
      <c r="AD475" s="1"/>
    </row>
    <row r="476" ht="12.75">
      <c r="AD476" s="1"/>
    </row>
    <row r="477" ht="12.75">
      <c r="AD477" s="1"/>
    </row>
    <row r="478" ht="12.75">
      <c r="AD478" s="1"/>
    </row>
    <row r="479" ht="12.75">
      <c r="AD479" s="1"/>
    </row>
    <row r="480" ht="12.75">
      <c r="AD480" s="1"/>
    </row>
    <row r="481" ht="12.75">
      <c r="AD481" s="1"/>
    </row>
    <row r="482" ht="12.75">
      <c r="AD482" s="1"/>
    </row>
    <row r="483" ht="12.75">
      <c r="AD483" s="1"/>
    </row>
    <row r="484" ht="12.75">
      <c r="AD484" s="1"/>
    </row>
    <row r="485" ht="12.75">
      <c r="AD485" s="1"/>
    </row>
    <row r="486" ht="12.75">
      <c r="AD486" s="1"/>
    </row>
    <row r="487" ht="12.75">
      <c r="AD487" s="1"/>
    </row>
    <row r="488" ht="12.75">
      <c r="AD488" s="1"/>
    </row>
    <row r="489" ht="12.75">
      <c r="AD489" s="1"/>
    </row>
    <row r="490" ht="12.75">
      <c r="AD490" s="1"/>
    </row>
    <row r="491" ht="12.75">
      <c r="AD491" s="1"/>
    </row>
    <row r="492" ht="12.75">
      <c r="AD492" s="1"/>
    </row>
    <row r="493" ht="12.75">
      <c r="AD493" s="1"/>
    </row>
    <row r="494" ht="12.75">
      <c r="AD494" s="1"/>
    </row>
    <row r="495" ht="12.75">
      <c r="AD495" s="1"/>
    </row>
    <row r="496" ht="12.75">
      <c r="AD496" s="1"/>
    </row>
    <row r="497" ht="12.75">
      <c r="AD497" s="1"/>
    </row>
    <row r="498" ht="12.75">
      <c r="AD498" s="1"/>
    </row>
    <row r="499" ht="12.75">
      <c r="AD499" s="1"/>
    </row>
    <row r="500" ht="12.75">
      <c r="AD500" s="1"/>
    </row>
    <row r="501" ht="12.75">
      <c r="AD501" s="1"/>
    </row>
    <row r="502" ht="12.75">
      <c r="AD502" s="1"/>
    </row>
    <row r="503" ht="12.75">
      <c r="AD503" s="1"/>
    </row>
    <row r="504" ht="12.75">
      <c r="AD504" s="1"/>
    </row>
    <row r="505" ht="12.75">
      <c r="AD505" s="1"/>
    </row>
    <row r="506" ht="12.75">
      <c r="AD506" s="1"/>
    </row>
    <row r="507" ht="12.75">
      <c r="AD507" s="1"/>
    </row>
    <row r="508" ht="12.75">
      <c r="AD508" s="1"/>
    </row>
    <row r="509" ht="12.75">
      <c r="AD509" s="1"/>
    </row>
    <row r="510" ht="12.75">
      <c r="AD510" s="1"/>
    </row>
    <row r="511" ht="12.75">
      <c r="AD511" s="1"/>
    </row>
    <row r="512" ht="12.75">
      <c r="AD512" s="1"/>
    </row>
    <row r="513" ht="12.75">
      <c r="AD513" s="1"/>
    </row>
    <row r="514" ht="12.75">
      <c r="AD514" s="1"/>
    </row>
    <row r="515" ht="12.75">
      <c r="AD515" s="1"/>
    </row>
    <row r="516" ht="12.75">
      <c r="AD516" s="1"/>
    </row>
    <row r="517" ht="12.75">
      <c r="AD517" s="1"/>
    </row>
    <row r="518" ht="12.75">
      <c r="AD518" s="1"/>
    </row>
    <row r="519" ht="12.75">
      <c r="AD519" s="1"/>
    </row>
    <row r="520" ht="12.75">
      <c r="AD520" s="1"/>
    </row>
    <row r="521" ht="12.75">
      <c r="AD521" s="1"/>
    </row>
    <row r="522" ht="12.75">
      <c r="AD522" s="1"/>
    </row>
    <row r="523" ht="12.75">
      <c r="AD523" s="1"/>
    </row>
    <row r="524" ht="12.75">
      <c r="AD524" s="1"/>
    </row>
    <row r="525" ht="12.75">
      <c r="AD525" s="1"/>
    </row>
    <row r="526" ht="12.75">
      <c r="AD526" s="1"/>
    </row>
    <row r="527" ht="12.75">
      <c r="AD527" s="1"/>
    </row>
    <row r="528" ht="12.75">
      <c r="AD528" s="1"/>
    </row>
    <row r="529" ht="12.75">
      <c r="AD529" s="1"/>
    </row>
    <row r="530" ht="12.75">
      <c r="AD530" s="1"/>
    </row>
    <row r="531" ht="12.75">
      <c r="AD531" s="1"/>
    </row>
    <row r="532" ht="12.75">
      <c r="AD532" s="1"/>
    </row>
    <row r="533" ht="12.75">
      <c r="AD533" s="1"/>
    </row>
    <row r="534" ht="12.75">
      <c r="AD534" s="1"/>
    </row>
    <row r="535" ht="12.75">
      <c r="AD535" s="1"/>
    </row>
    <row r="536" ht="12.75">
      <c r="AD536" s="1"/>
    </row>
    <row r="537" ht="12.75">
      <c r="AD537" s="1"/>
    </row>
    <row r="538" ht="12.75">
      <c r="AD538" s="1"/>
    </row>
    <row r="539" ht="12.75">
      <c r="AD539" s="1"/>
    </row>
    <row r="540" ht="12.75">
      <c r="AD540" s="1"/>
    </row>
    <row r="541" ht="12.75">
      <c r="AD541" s="1"/>
    </row>
    <row r="542" ht="12.75">
      <c r="AD542" s="1"/>
    </row>
    <row r="543" ht="12.75">
      <c r="AD543" s="1"/>
    </row>
    <row r="544" ht="12.75">
      <c r="AD544" s="1"/>
    </row>
    <row r="545" ht="12.75">
      <c r="AD545" s="1"/>
    </row>
    <row r="546" ht="12.75">
      <c r="AD546" s="1"/>
    </row>
    <row r="547" ht="12.75">
      <c r="AD547" s="1"/>
    </row>
    <row r="548" ht="12.75">
      <c r="AD548" s="1"/>
    </row>
    <row r="549" ht="12.75">
      <c r="AD549" s="1"/>
    </row>
    <row r="550" ht="12.75">
      <c r="AD550" s="1"/>
    </row>
    <row r="551" ht="12.75">
      <c r="AD551" s="1"/>
    </row>
    <row r="552" ht="12.75">
      <c r="AD552" s="1"/>
    </row>
    <row r="553" ht="12.75">
      <c r="AD553" s="1"/>
    </row>
    <row r="554" ht="12.75">
      <c r="AD554" s="1"/>
    </row>
    <row r="555" ht="12.75">
      <c r="AD555" s="1"/>
    </row>
    <row r="556" ht="12.75">
      <c r="AD556" s="1"/>
    </row>
    <row r="557" ht="12.75">
      <c r="AD557" s="1"/>
    </row>
    <row r="558" ht="12.75">
      <c r="AD558" s="1"/>
    </row>
    <row r="559" ht="12.75">
      <c r="AD559" s="1"/>
    </row>
    <row r="560" ht="12.75">
      <c r="AD560" s="1"/>
    </row>
    <row r="561" ht="12.75">
      <c r="AD561" s="1"/>
    </row>
    <row r="562" ht="12.75">
      <c r="AD562" s="1"/>
    </row>
    <row r="563" ht="12.75">
      <c r="AD563" s="1"/>
    </row>
    <row r="564" ht="12.75">
      <c r="AD564" s="1"/>
    </row>
    <row r="565" ht="12.75">
      <c r="AD565" s="1"/>
    </row>
    <row r="566" ht="12.75">
      <c r="AD566" s="1"/>
    </row>
    <row r="567" ht="12.75">
      <c r="AD567" s="1"/>
    </row>
    <row r="568" ht="12.75">
      <c r="AD568" s="1"/>
    </row>
    <row r="569" ht="12.75">
      <c r="AD569" s="1"/>
    </row>
    <row r="570" ht="12.75">
      <c r="AD570" s="1"/>
    </row>
    <row r="571" ht="12.75">
      <c r="AD571" s="1"/>
    </row>
    <row r="572" ht="12.75">
      <c r="AD572" s="1"/>
    </row>
    <row r="573" ht="12.75">
      <c r="AD573" s="1"/>
    </row>
    <row r="574" ht="12.75">
      <c r="AD574" s="1"/>
    </row>
    <row r="575" ht="12.75">
      <c r="AD575" s="1"/>
    </row>
    <row r="576" ht="12.75">
      <c r="AD576" s="1"/>
    </row>
    <row r="577" ht="12.75">
      <c r="AD577" s="1"/>
    </row>
    <row r="578" ht="12.75">
      <c r="AD578" s="1"/>
    </row>
    <row r="579" ht="12.75">
      <c r="AD579" s="1"/>
    </row>
    <row r="580" ht="12.75">
      <c r="AD580" s="1"/>
    </row>
    <row r="581" ht="12.75">
      <c r="AD581" s="1"/>
    </row>
    <row r="582" ht="12.75">
      <c r="AD582" s="1"/>
    </row>
    <row r="583" ht="12.75">
      <c r="AD583" s="1"/>
    </row>
    <row r="584" ht="12.75">
      <c r="AD584" s="1"/>
    </row>
    <row r="585" ht="12.75">
      <c r="AD585" s="1"/>
    </row>
    <row r="586" ht="12.75">
      <c r="AD586" s="1"/>
    </row>
    <row r="587" ht="12.75">
      <c r="AD587" s="1"/>
    </row>
    <row r="588" ht="12.75">
      <c r="AD588" s="1"/>
    </row>
    <row r="589" ht="12.75">
      <c r="AD589" s="1"/>
    </row>
    <row r="590" ht="12.75">
      <c r="AD590" s="1"/>
    </row>
    <row r="591" ht="12.75">
      <c r="AD591" s="1"/>
    </row>
    <row r="592" ht="12.75">
      <c r="AD592" s="1"/>
    </row>
    <row r="593" ht="12.75">
      <c r="AD593" s="1"/>
    </row>
    <row r="594" ht="12.75">
      <c r="AD594" s="1"/>
    </row>
    <row r="595" ht="12.75">
      <c r="AD595" s="1"/>
    </row>
    <row r="596" ht="12.75">
      <c r="AD596" s="1"/>
    </row>
    <row r="597" ht="12.75">
      <c r="AD597" s="1"/>
    </row>
    <row r="598" ht="12.75">
      <c r="AD598" s="1"/>
    </row>
    <row r="599" ht="12.75">
      <c r="AD599" s="1"/>
    </row>
    <row r="600" ht="12.75">
      <c r="AD600" s="1"/>
    </row>
    <row r="601" ht="12.75">
      <c r="AD601" s="1"/>
    </row>
    <row r="602" ht="12.75">
      <c r="AD602" s="1"/>
    </row>
    <row r="603" ht="12.75">
      <c r="AD603" s="1"/>
    </row>
    <row r="604" ht="12.75">
      <c r="AD604" s="1"/>
    </row>
    <row r="605" ht="12.75">
      <c r="AD605" s="1"/>
    </row>
    <row r="606" ht="12.75">
      <c r="AD606" s="1"/>
    </row>
    <row r="607" ht="12.75">
      <c r="AD607" s="1"/>
    </row>
    <row r="608" ht="12.75">
      <c r="AD608" s="1"/>
    </row>
    <row r="609" ht="12.75">
      <c r="AD609" s="1"/>
    </row>
    <row r="610" ht="12.75">
      <c r="AD610" s="1"/>
    </row>
    <row r="611" ht="12.75">
      <c r="AD611" s="1"/>
    </row>
    <row r="612" ht="12.75">
      <c r="AD612" s="1"/>
    </row>
    <row r="613" ht="12.75">
      <c r="AD613" s="1"/>
    </row>
    <row r="614" ht="12.75">
      <c r="AD614" s="1"/>
    </row>
    <row r="615" ht="12.75">
      <c r="AD615" s="1"/>
    </row>
    <row r="616" ht="12.75">
      <c r="AD616" s="1"/>
    </row>
    <row r="617" ht="12.75">
      <c r="AD617" s="1"/>
    </row>
    <row r="618" ht="12.75">
      <c r="AD618" s="1"/>
    </row>
    <row r="619" ht="12.75">
      <c r="AD619" s="1"/>
    </row>
    <row r="620" ht="12.75">
      <c r="AD620" s="1"/>
    </row>
    <row r="621" ht="12.75">
      <c r="AD621" s="1"/>
    </row>
    <row r="622" ht="12.75">
      <c r="AD622" s="1"/>
    </row>
    <row r="623" ht="12.75">
      <c r="AD623" s="1"/>
    </row>
    <row r="624" ht="12.75">
      <c r="AD624" s="1"/>
    </row>
    <row r="625" ht="12.75">
      <c r="AD625" s="1"/>
    </row>
    <row r="626" ht="12.75">
      <c r="AD626" s="1"/>
    </row>
    <row r="627" ht="12.75">
      <c r="AD627" s="1"/>
    </row>
    <row r="628" ht="12.75">
      <c r="AD628" s="1"/>
    </row>
    <row r="629" ht="12.75">
      <c r="AD629" s="1"/>
    </row>
    <row r="630" ht="12.75">
      <c r="AD630" s="1"/>
    </row>
    <row r="631" ht="12.75">
      <c r="AD631" s="1"/>
    </row>
    <row r="632" ht="12.75">
      <c r="AD632" s="1"/>
    </row>
    <row r="633" ht="12.75">
      <c r="AD633" s="1"/>
    </row>
    <row r="634" ht="12.75">
      <c r="AD634" s="1"/>
    </row>
    <row r="635" ht="12.75">
      <c r="AD635" s="1"/>
    </row>
    <row r="636" ht="12.75">
      <c r="AD636" s="1"/>
    </row>
    <row r="637" ht="12.75">
      <c r="AD637" s="1"/>
    </row>
    <row r="638" ht="12.75">
      <c r="AD638" s="1"/>
    </row>
    <row r="639" ht="12.75">
      <c r="AD639" s="1"/>
    </row>
    <row r="640" ht="12.75">
      <c r="AD640" s="1"/>
    </row>
    <row r="641" ht="12.75">
      <c r="AD641" s="1"/>
    </row>
    <row r="642" ht="12.75">
      <c r="AD642" s="1"/>
    </row>
    <row r="643" ht="12.75">
      <c r="AD643" s="1"/>
    </row>
    <row r="644" ht="12.75">
      <c r="AD644" s="1"/>
    </row>
    <row r="645" ht="12.75">
      <c r="AD645" s="1"/>
    </row>
    <row r="646" ht="12.75">
      <c r="AD646" s="1"/>
    </row>
    <row r="647" ht="12.75">
      <c r="AD647" s="1"/>
    </row>
    <row r="648" ht="12.75">
      <c r="AD648" s="1"/>
    </row>
    <row r="649" ht="12.75">
      <c r="AD649" s="1"/>
    </row>
    <row r="650" ht="12.75">
      <c r="AD650" s="1"/>
    </row>
    <row r="651" ht="12.75">
      <c r="AD651" s="1"/>
    </row>
    <row r="652" ht="12.75">
      <c r="AD652" s="1"/>
    </row>
    <row r="653" ht="12.75">
      <c r="AD653" s="1"/>
    </row>
    <row r="654" ht="12.75">
      <c r="AD654" s="1"/>
    </row>
    <row r="655" ht="12.75">
      <c r="AD655" s="1"/>
    </row>
    <row r="656" ht="12.75">
      <c r="AD656" s="1"/>
    </row>
    <row r="657" ht="12.75">
      <c r="AD657" s="1"/>
    </row>
    <row r="658" ht="12.75">
      <c r="AD658" s="1"/>
    </row>
    <row r="659" ht="12.75">
      <c r="AD659" s="1"/>
    </row>
    <row r="660" ht="12.75">
      <c r="AD660" s="1"/>
    </row>
    <row r="661" ht="12.75">
      <c r="AD661" s="1"/>
    </row>
    <row r="662" ht="12.75">
      <c r="AD662" s="1"/>
    </row>
    <row r="663" ht="12.75">
      <c r="AD663" s="1"/>
    </row>
    <row r="664" ht="12.75">
      <c r="AD664" s="1"/>
    </row>
    <row r="665" ht="12.75">
      <c r="AD665" s="1"/>
    </row>
    <row r="666" ht="12.75">
      <c r="AD666" s="1"/>
    </row>
    <row r="667" ht="12.75">
      <c r="AD667" s="1"/>
    </row>
    <row r="668" ht="12.75">
      <c r="AD668" s="1"/>
    </row>
    <row r="669" ht="12.75">
      <c r="AD669" s="1"/>
    </row>
    <row r="670" ht="12.75">
      <c r="AD670" s="1"/>
    </row>
    <row r="671" ht="12.75">
      <c r="AD671" s="1"/>
    </row>
    <row r="672" ht="12.75">
      <c r="AD672" s="1"/>
    </row>
    <row r="673" ht="12.75">
      <c r="AD673" s="1"/>
    </row>
    <row r="674" ht="12.75">
      <c r="AD674" s="1"/>
    </row>
    <row r="675" ht="12.75">
      <c r="AD675" s="1"/>
    </row>
    <row r="676" ht="12.75">
      <c r="AD676" s="1"/>
    </row>
    <row r="677" ht="12.75">
      <c r="AD677" s="1"/>
    </row>
    <row r="678" ht="12.75">
      <c r="AD678" s="1"/>
    </row>
    <row r="679" ht="12.75">
      <c r="AD679" s="1"/>
    </row>
    <row r="680" ht="12.75">
      <c r="AD680" s="1"/>
    </row>
    <row r="681" ht="12.75">
      <c r="AD681" s="1"/>
    </row>
    <row r="682" ht="12.75">
      <c r="AD682" s="1"/>
    </row>
    <row r="683" ht="12.75">
      <c r="AD683" s="1"/>
    </row>
    <row r="684" ht="12.75">
      <c r="AD684" s="1"/>
    </row>
    <row r="685" ht="12.75">
      <c r="AD685" s="1"/>
    </row>
    <row r="686" ht="12.75">
      <c r="AD686" s="1"/>
    </row>
    <row r="687" ht="12.75">
      <c r="AD687" s="1"/>
    </row>
    <row r="688" ht="12.75">
      <c r="AD688" s="1"/>
    </row>
    <row r="689" ht="12.75">
      <c r="AD689" s="1"/>
    </row>
    <row r="690" ht="12.75">
      <c r="AD690" s="1"/>
    </row>
    <row r="691" ht="12.75">
      <c r="AD691" s="1"/>
    </row>
    <row r="692" ht="12.75">
      <c r="AD692" s="1"/>
    </row>
    <row r="693" ht="12.75">
      <c r="AD693" s="1"/>
    </row>
    <row r="694" ht="12.75">
      <c r="AD694" s="1"/>
    </row>
    <row r="695" ht="12.75">
      <c r="AD695" s="1"/>
    </row>
    <row r="696" ht="12.75">
      <c r="AD696" s="1"/>
    </row>
    <row r="697" ht="12.75">
      <c r="AD697" s="1"/>
    </row>
    <row r="698" ht="12.75">
      <c r="AD698" s="1"/>
    </row>
    <row r="699" ht="12.75">
      <c r="AD699" s="1"/>
    </row>
    <row r="700" ht="12.75">
      <c r="AD700" s="1"/>
    </row>
    <row r="701" ht="12.75">
      <c r="AD701" s="1"/>
    </row>
    <row r="702" ht="12.75">
      <c r="AD702" s="1"/>
    </row>
    <row r="703" ht="12.75">
      <c r="AD703" s="1"/>
    </row>
    <row r="704" ht="12.75">
      <c r="AD704" s="1"/>
    </row>
    <row r="705" ht="12.75">
      <c r="AD705" s="1"/>
    </row>
    <row r="706" ht="12.75">
      <c r="AD706" s="1"/>
    </row>
    <row r="707" ht="12.75">
      <c r="AD707" s="1"/>
    </row>
    <row r="708" ht="12.75">
      <c r="AD708" s="1"/>
    </row>
    <row r="709" ht="12.75">
      <c r="AD709" s="1"/>
    </row>
    <row r="710" ht="12.75">
      <c r="AD710" s="1"/>
    </row>
    <row r="711" ht="12.75">
      <c r="AD711" s="1"/>
    </row>
    <row r="712" ht="12.75">
      <c r="AD712" s="1"/>
    </row>
    <row r="713" ht="12.75">
      <c r="AD713" s="1"/>
    </row>
    <row r="714" ht="12.75">
      <c r="AD714" s="1"/>
    </row>
    <row r="715" ht="12.75">
      <c r="AD715" s="1"/>
    </row>
    <row r="716" ht="12.75">
      <c r="AD716" s="1"/>
    </row>
    <row r="717" ht="12.75">
      <c r="AD717" s="1"/>
    </row>
    <row r="718" ht="12.75">
      <c r="AD718" s="1"/>
    </row>
    <row r="719" ht="12.75">
      <c r="AD719" s="1"/>
    </row>
    <row r="720" ht="12.75">
      <c r="AD720" s="1"/>
    </row>
    <row r="721" ht="12.75">
      <c r="AD721" s="1"/>
    </row>
    <row r="722" ht="12.75">
      <c r="AD722" s="1"/>
    </row>
    <row r="723" ht="12.75">
      <c r="AD723" s="1"/>
    </row>
    <row r="724" ht="12.75">
      <c r="AD724" s="1"/>
    </row>
    <row r="725" ht="12.75">
      <c r="AD725" s="1"/>
    </row>
    <row r="726" ht="12.75">
      <c r="AD726" s="1"/>
    </row>
    <row r="727" ht="12.75">
      <c r="AD727" s="1"/>
    </row>
    <row r="728" ht="12.75">
      <c r="AD728" s="1"/>
    </row>
    <row r="729" ht="12.75">
      <c r="AD729" s="1"/>
    </row>
    <row r="730" ht="12.75">
      <c r="AD730" s="1"/>
    </row>
    <row r="731" ht="12.75">
      <c r="AD731" s="1"/>
    </row>
    <row r="732" ht="12.75">
      <c r="AD732" s="1"/>
    </row>
    <row r="733" ht="12.75">
      <c r="AD733" s="1"/>
    </row>
    <row r="734" ht="12.75">
      <c r="AD734" s="1"/>
    </row>
    <row r="735" ht="12.75">
      <c r="AD735" s="1"/>
    </row>
    <row r="736" ht="12.75">
      <c r="AD736" s="1"/>
    </row>
    <row r="737" ht="12.75">
      <c r="AD737" s="1"/>
    </row>
    <row r="738" ht="12.75">
      <c r="AD738" s="1"/>
    </row>
    <row r="739" ht="12.75">
      <c r="AD739" s="1"/>
    </row>
    <row r="740" ht="12.75">
      <c r="AD740" s="1"/>
    </row>
    <row r="741" ht="12.75">
      <c r="AD741" s="1"/>
    </row>
    <row r="742" ht="12.75">
      <c r="AD742" s="1"/>
    </row>
    <row r="743" ht="12.75">
      <c r="AD743" s="1"/>
    </row>
    <row r="744" ht="12.75">
      <c r="AD744" s="1"/>
    </row>
    <row r="745" ht="12.75">
      <c r="AD745" s="1"/>
    </row>
    <row r="746" ht="12.75">
      <c r="AD746" s="1"/>
    </row>
    <row r="747" ht="12.75">
      <c r="AD747" s="1"/>
    </row>
    <row r="748" ht="12.75">
      <c r="AD748" s="1"/>
    </row>
    <row r="749" ht="12.75">
      <c r="AD749" s="1"/>
    </row>
    <row r="750" ht="12.75">
      <c r="AD750" s="1"/>
    </row>
    <row r="751" ht="12.75">
      <c r="AD751" s="1"/>
    </row>
    <row r="752" ht="12.75">
      <c r="AD752" s="1"/>
    </row>
    <row r="753" ht="12.75">
      <c r="AD753" s="1"/>
    </row>
    <row r="754" ht="12.75">
      <c r="AD754" s="1"/>
    </row>
    <row r="755" ht="12.75">
      <c r="AD755" s="1"/>
    </row>
    <row r="756" ht="12.75">
      <c r="AD756" s="1"/>
    </row>
    <row r="757" ht="12.75">
      <c r="AD757" s="1"/>
    </row>
    <row r="758" ht="12.75">
      <c r="AD758" s="1"/>
    </row>
    <row r="759" ht="12.75">
      <c r="AD759" s="1"/>
    </row>
    <row r="760" ht="12.75">
      <c r="AD760" s="1"/>
    </row>
    <row r="761" ht="12.75">
      <c r="AD761" s="1"/>
    </row>
    <row r="762" ht="12.75">
      <c r="AD762" s="1"/>
    </row>
    <row r="763" ht="12.75">
      <c r="AD763" s="1"/>
    </row>
    <row r="764" ht="12.75">
      <c r="AD764" s="1"/>
    </row>
    <row r="765" ht="12.75">
      <c r="AD765" s="1"/>
    </row>
    <row r="766" ht="12.75">
      <c r="AD766" s="1"/>
    </row>
    <row r="767" ht="12.75">
      <c r="AD767" s="1"/>
    </row>
    <row r="768" ht="12.75">
      <c r="AD768" s="1"/>
    </row>
    <row r="769" ht="12.75">
      <c r="AD769" s="1"/>
    </row>
    <row r="770" ht="12.75">
      <c r="AD770" s="1"/>
    </row>
    <row r="771" ht="12.75">
      <c r="AD771" s="1"/>
    </row>
    <row r="772" ht="12.75">
      <c r="AD772" s="1"/>
    </row>
    <row r="773" ht="12.75">
      <c r="AD773" s="1"/>
    </row>
    <row r="774" ht="12.75">
      <c r="AD774" s="1"/>
    </row>
    <row r="775" ht="12.75">
      <c r="AD775" s="1"/>
    </row>
    <row r="776" ht="12.75">
      <c r="AD776" s="1"/>
    </row>
    <row r="777" ht="12.75">
      <c r="AD777" s="1"/>
    </row>
    <row r="778" ht="12.75">
      <c r="AD778" s="1"/>
    </row>
    <row r="779" ht="12.75">
      <c r="AD779" s="1"/>
    </row>
    <row r="780" ht="12.75">
      <c r="AD780" s="1"/>
    </row>
    <row r="781" ht="12.75">
      <c r="AD781" s="1"/>
    </row>
    <row r="782" ht="12.75">
      <c r="AD782" s="1"/>
    </row>
    <row r="783" ht="12.75">
      <c r="AD783" s="1"/>
    </row>
    <row r="784" ht="12.75">
      <c r="AD784" s="1"/>
    </row>
    <row r="785" ht="12.75">
      <c r="AD785" s="1"/>
    </row>
    <row r="786" ht="12.75">
      <c r="AD786" s="1"/>
    </row>
    <row r="787" ht="12.75">
      <c r="AD787" s="1"/>
    </row>
    <row r="788" ht="12.75">
      <c r="AD788" s="1"/>
    </row>
    <row r="789" ht="12.75">
      <c r="AD789" s="1"/>
    </row>
    <row r="790" ht="12.75">
      <c r="AD790" s="1"/>
    </row>
    <row r="791" ht="12.75">
      <c r="AD791" s="1"/>
    </row>
    <row r="792" ht="12.75">
      <c r="AD792" s="1"/>
    </row>
    <row r="793" ht="12.75">
      <c r="AD793" s="1"/>
    </row>
    <row r="794" ht="12.75">
      <c r="AD794" s="1"/>
    </row>
    <row r="795" ht="12.75">
      <c r="AD795" s="1"/>
    </row>
    <row r="796" ht="12.75">
      <c r="AD796" s="1"/>
    </row>
    <row r="797" ht="12.75">
      <c r="AD797" s="1"/>
    </row>
    <row r="798" ht="12.75">
      <c r="AD798" s="1"/>
    </row>
    <row r="799" ht="12.75">
      <c r="AD799" s="1"/>
    </row>
    <row r="800" ht="12.75">
      <c r="AD800" s="1"/>
    </row>
    <row r="801" ht="12.75">
      <c r="AD801" s="1"/>
    </row>
    <row r="802" ht="12.75">
      <c r="AD802" s="1"/>
    </row>
    <row r="803" ht="12.75">
      <c r="AD803" s="1"/>
    </row>
    <row r="804" ht="12.75">
      <c r="AD804" s="1"/>
    </row>
    <row r="805" ht="12.75">
      <c r="AD805" s="1"/>
    </row>
    <row r="806" ht="12.75">
      <c r="AD806" s="1"/>
    </row>
    <row r="807" ht="12.75">
      <c r="AD807" s="1"/>
    </row>
    <row r="808" ht="12.75">
      <c r="AD808" s="1"/>
    </row>
    <row r="809" ht="12.75">
      <c r="AD809" s="1"/>
    </row>
    <row r="810" ht="12.75">
      <c r="AD810" s="1"/>
    </row>
    <row r="811" ht="12.75">
      <c r="AD811" s="1"/>
    </row>
    <row r="812" ht="12.75">
      <c r="AD812" s="1"/>
    </row>
    <row r="813" ht="12.75">
      <c r="AD813" s="1"/>
    </row>
    <row r="814" ht="12.75">
      <c r="AD814" s="1"/>
    </row>
    <row r="815" ht="12.75">
      <c r="AD815" s="1"/>
    </row>
    <row r="816" ht="12.75">
      <c r="AD816" s="1"/>
    </row>
    <row r="817" ht="12.75">
      <c r="AD817" s="1"/>
    </row>
    <row r="818" ht="12.75">
      <c r="AD818" s="1"/>
    </row>
    <row r="819" ht="12.75">
      <c r="AD819" s="1"/>
    </row>
    <row r="820" ht="12.75">
      <c r="AD820" s="1"/>
    </row>
    <row r="821" ht="12.75">
      <c r="AD821" s="1"/>
    </row>
    <row r="822" ht="12.75">
      <c r="AD822" s="1"/>
    </row>
    <row r="823" ht="12.75">
      <c r="AD823" s="1"/>
    </row>
    <row r="824" ht="12.75">
      <c r="AD824" s="1"/>
    </row>
    <row r="825" ht="12.75">
      <c r="AD825" s="1"/>
    </row>
    <row r="826" ht="12.75">
      <c r="AD826" s="1"/>
    </row>
    <row r="827" ht="12.75">
      <c r="AD827" s="1"/>
    </row>
    <row r="828" ht="12.75">
      <c r="AD828" s="1"/>
    </row>
    <row r="829" ht="12.75">
      <c r="AD829" s="1"/>
    </row>
    <row r="830" ht="12.75">
      <c r="AD830" s="1"/>
    </row>
    <row r="831" ht="12.75">
      <c r="AD831" s="1"/>
    </row>
    <row r="832" ht="12.75">
      <c r="AD832" s="1"/>
    </row>
    <row r="833" ht="12.75">
      <c r="AD833" s="1"/>
    </row>
    <row r="834" ht="12.75">
      <c r="AD834" s="1"/>
    </row>
    <row r="835" ht="12.75">
      <c r="AD835" s="1"/>
    </row>
    <row r="836" ht="12.75">
      <c r="AD836" s="1"/>
    </row>
    <row r="837" ht="12.75">
      <c r="AD837" s="1"/>
    </row>
    <row r="838" ht="12.75">
      <c r="AD838" s="1"/>
    </row>
    <row r="839" ht="12.75">
      <c r="AD839" s="1"/>
    </row>
    <row r="840" ht="12.75">
      <c r="AD840" s="1"/>
    </row>
    <row r="841" ht="12.75">
      <c r="AD841" s="1"/>
    </row>
    <row r="842" ht="12.75">
      <c r="AD842" s="1"/>
    </row>
    <row r="843" ht="12.75">
      <c r="AD843" s="1"/>
    </row>
    <row r="844" ht="12.75">
      <c r="AD844" s="1"/>
    </row>
    <row r="845" ht="12.75">
      <c r="AD845" s="1"/>
    </row>
    <row r="846" ht="12.75">
      <c r="AD846" s="1"/>
    </row>
    <row r="847" ht="12.75">
      <c r="AD847" s="1"/>
    </row>
    <row r="848" ht="12.75">
      <c r="AD848" s="1"/>
    </row>
    <row r="849" ht="12.75">
      <c r="AD849" s="1"/>
    </row>
    <row r="850" ht="12.75">
      <c r="AD850" s="1"/>
    </row>
    <row r="851" ht="12.75">
      <c r="AD851" s="1"/>
    </row>
    <row r="852" ht="12.75">
      <c r="AD852" s="1"/>
    </row>
    <row r="853" ht="12.75">
      <c r="AD853" s="1"/>
    </row>
    <row r="854" ht="12.75">
      <c r="AD854" s="1"/>
    </row>
    <row r="855" ht="12.75">
      <c r="AD855" s="1"/>
    </row>
    <row r="856" ht="12.75">
      <c r="AD856" s="1"/>
    </row>
    <row r="857" ht="12.75">
      <c r="AD857" s="1"/>
    </row>
    <row r="858" ht="12.75">
      <c r="AD858" s="1"/>
    </row>
    <row r="859" ht="12.75">
      <c r="AD859" s="1"/>
    </row>
    <row r="860" ht="12.75">
      <c r="AD860" s="1"/>
    </row>
    <row r="861" ht="12.75">
      <c r="AD861" s="1"/>
    </row>
    <row r="862" ht="12.75">
      <c r="AD862" s="1"/>
    </row>
    <row r="863" ht="12.75">
      <c r="AD863" s="1"/>
    </row>
    <row r="864" ht="12.75">
      <c r="AD864" s="1"/>
    </row>
    <row r="865" ht="12.75">
      <c r="AD865" s="1"/>
    </row>
    <row r="866" ht="12.75">
      <c r="AD866" s="1"/>
    </row>
    <row r="867" ht="12.75">
      <c r="AD867" s="1"/>
    </row>
    <row r="868" ht="12.75">
      <c r="AD868" s="1"/>
    </row>
    <row r="869" ht="12.75">
      <c r="AD869" s="1"/>
    </row>
    <row r="870" ht="12.75">
      <c r="AD870" s="1"/>
    </row>
    <row r="871" ht="12.75">
      <c r="AD871" s="1"/>
    </row>
    <row r="872" ht="12.75">
      <c r="AD872" s="1"/>
    </row>
    <row r="873" ht="12.75">
      <c r="AD873" s="1"/>
    </row>
    <row r="874" ht="12.75">
      <c r="AD874" s="1"/>
    </row>
    <row r="875" ht="12.75">
      <c r="AD875" s="1"/>
    </row>
    <row r="876" ht="12.75">
      <c r="AD876" s="1"/>
    </row>
    <row r="877" ht="12.75">
      <c r="AD877" s="1"/>
    </row>
    <row r="878" ht="12.75">
      <c r="AD878" s="1"/>
    </row>
    <row r="879" ht="12.75">
      <c r="AD879" s="1"/>
    </row>
    <row r="880" ht="12.75">
      <c r="AD880" s="1"/>
    </row>
    <row r="881" ht="12.75">
      <c r="AD881" s="1"/>
    </row>
    <row r="882" ht="12.75">
      <c r="AD882" s="1"/>
    </row>
    <row r="883" ht="12.75">
      <c r="AD883" s="1"/>
    </row>
    <row r="884" ht="12.75">
      <c r="AD884" s="1"/>
    </row>
    <row r="885" ht="12.75">
      <c r="AD885" s="1"/>
    </row>
    <row r="886" ht="12.75">
      <c r="AD886" s="1"/>
    </row>
    <row r="887" ht="12.75">
      <c r="AD887" s="1"/>
    </row>
    <row r="888" ht="12.75">
      <c r="AD888" s="1"/>
    </row>
    <row r="889" ht="12.75">
      <c r="AD889" s="1"/>
    </row>
    <row r="890" ht="12.75">
      <c r="AD890" s="1"/>
    </row>
    <row r="891" ht="12.75">
      <c r="AD891" s="1"/>
    </row>
    <row r="892" ht="12.75">
      <c r="AD892" s="1"/>
    </row>
    <row r="893" ht="12.75">
      <c r="AD893" s="1"/>
    </row>
    <row r="894" ht="12.75">
      <c r="AD894" s="1"/>
    </row>
    <row r="895" ht="12.75">
      <c r="AD895" s="1"/>
    </row>
    <row r="896" ht="12.75">
      <c r="AD896" s="1"/>
    </row>
    <row r="897" ht="12.75">
      <c r="AD897" s="1"/>
    </row>
    <row r="898" ht="12.75">
      <c r="AD898" s="1"/>
    </row>
    <row r="899" ht="12.75">
      <c r="AD899" s="1"/>
    </row>
    <row r="900" ht="12.75">
      <c r="AD900" s="1"/>
    </row>
    <row r="901" ht="12.75">
      <c r="AD901" s="1"/>
    </row>
    <row r="902" ht="12.75">
      <c r="AD902" s="1"/>
    </row>
    <row r="903" ht="12.75">
      <c r="AD903" s="1"/>
    </row>
    <row r="904" ht="12.75">
      <c r="AD904" s="1"/>
    </row>
    <row r="905" ht="12.75">
      <c r="AD905" s="1"/>
    </row>
    <row r="906" ht="12.75">
      <c r="AD906" s="1"/>
    </row>
    <row r="907" ht="12.75">
      <c r="AD907" s="1"/>
    </row>
    <row r="908" ht="12.75">
      <c r="AD908" s="1"/>
    </row>
    <row r="909" ht="12.75">
      <c r="AD909" s="1"/>
    </row>
    <row r="910" ht="12.75">
      <c r="AD910" s="1"/>
    </row>
    <row r="911" ht="12.75">
      <c r="AD911" s="1"/>
    </row>
    <row r="912" ht="12.75">
      <c r="AD912" s="1"/>
    </row>
    <row r="913" ht="12.75">
      <c r="AD913" s="1"/>
    </row>
    <row r="914" ht="12.75">
      <c r="AD914" s="1"/>
    </row>
    <row r="915" ht="12.75">
      <c r="AD915" s="1"/>
    </row>
    <row r="916" ht="12.75">
      <c r="AD916" s="1"/>
    </row>
    <row r="917" ht="12.75">
      <c r="AD917" s="1"/>
    </row>
    <row r="918" ht="12.75">
      <c r="AD918" s="1"/>
    </row>
    <row r="919" ht="12.75">
      <c r="AD919" s="1"/>
    </row>
    <row r="920" ht="12.75">
      <c r="AD920" s="1"/>
    </row>
    <row r="921" ht="12.75">
      <c r="AD921" s="1"/>
    </row>
    <row r="922" ht="12.75">
      <c r="AD922" s="1"/>
    </row>
    <row r="923" ht="12.75">
      <c r="AD923" s="1"/>
    </row>
    <row r="924" ht="12.75">
      <c r="AD924" s="1"/>
    </row>
    <row r="925" ht="12.75">
      <c r="AD925" s="1"/>
    </row>
    <row r="926" ht="12.75">
      <c r="AD926" s="1"/>
    </row>
    <row r="927" ht="12.75">
      <c r="AD927" s="1"/>
    </row>
    <row r="928" ht="12.75">
      <c r="AD928" s="1"/>
    </row>
    <row r="929" ht="12.75">
      <c r="AD929" s="1"/>
    </row>
    <row r="930" ht="12.75">
      <c r="AD930" s="1"/>
    </row>
    <row r="931" ht="12.75">
      <c r="AD931" s="1"/>
    </row>
    <row r="932" ht="12.75">
      <c r="AD932" s="1"/>
    </row>
    <row r="933" ht="12.75">
      <c r="AD933" s="1"/>
    </row>
    <row r="934" ht="12.75">
      <c r="AD934" s="1"/>
    </row>
    <row r="935" ht="12.75">
      <c r="AD935" s="1"/>
    </row>
    <row r="936" ht="12.75">
      <c r="AD936" s="1"/>
    </row>
    <row r="937" ht="12.75">
      <c r="AD937" s="1"/>
    </row>
    <row r="938" ht="12.75">
      <c r="AD938" s="1"/>
    </row>
    <row r="939" ht="12.75">
      <c r="AD939" s="1"/>
    </row>
    <row r="940" ht="12.75">
      <c r="AD940" s="1"/>
    </row>
    <row r="941" ht="12.75">
      <c r="AD941" s="1"/>
    </row>
    <row r="942" ht="12.75">
      <c r="AD942" s="1"/>
    </row>
    <row r="943" ht="12.75">
      <c r="AD943" s="1"/>
    </row>
    <row r="944" ht="12.75">
      <c r="AD944" s="1"/>
    </row>
    <row r="945" ht="12.75">
      <c r="AD945" s="1"/>
    </row>
    <row r="946" ht="12.75">
      <c r="AD946" s="1"/>
    </row>
    <row r="947" ht="12.75">
      <c r="AD947" s="1"/>
    </row>
    <row r="948" ht="12.75">
      <c r="AD948" s="1"/>
    </row>
    <row r="949" ht="12.75">
      <c r="AD949" s="1"/>
    </row>
    <row r="950" ht="12.75">
      <c r="AD950" s="1"/>
    </row>
    <row r="951" ht="12.75">
      <c r="AD951" s="1"/>
    </row>
    <row r="952" ht="12.75">
      <c r="AD952" s="1"/>
    </row>
    <row r="953" ht="12.75">
      <c r="AD953" s="1"/>
    </row>
    <row r="954" ht="12.75">
      <c r="AD954" s="1"/>
    </row>
    <row r="955" ht="12.75">
      <c r="AD955" s="1"/>
    </row>
    <row r="956" ht="12.75">
      <c r="AD956" s="1"/>
    </row>
    <row r="957" ht="12.75">
      <c r="AD957" s="1"/>
    </row>
    <row r="958" ht="12.75">
      <c r="AD958" s="1"/>
    </row>
    <row r="959" ht="12.75">
      <c r="AD959" s="1"/>
    </row>
    <row r="960" ht="12.75">
      <c r="AD960" s="1"/>
    </row>
    <row r="961" ht="12.75">
      <c r="AD961" s="1"/>
    </row>
    <row r="962" ht="12.75">
      <c r="AD962" s="1"/>
    </row>
    <row r="963" ht="12.75">
      <c r="AD963" s="1"/>
    </row>
    <row r="964" ht="12.75">
      <c r="AD964" s="1"/>
    </row>
    <row r="965" ht="12.75">
      <c r="AD965" s="1"/>
    </row>
    <row r="966" ht="12.75">
      <c r="AD966" s="1"/>
    </row>
    <row r="967" ht="12.75">
      <c r="AD967" s="1"/>
    </row>
    <row r="968" ht="12.75">
      <c r="AD968" s="1"/>
    </row>
    <row r="969" ht="12.75">
      <c r="AD969" s="1"/>
    </row>
    <row r="970" ht="12.75">
      <c r="AD970" s="1"/>
    </row>
    <row r="971" ht="12.75">
      <c r="AD971" s="1"/>
    </row>
    <row r="972" ht="12.75">
      <c r="AD972" s="1"/>
    </row>
    <row r="973" ht="12.75">
      <c r="AD973" s="1"/>
    </row>
    <row r="974" ht="12.75">
      <c r="AD974" s="1"/>
    </row>
    <row r="975" ht="12.75">
      <c r="AD975" s="1"/>
    </row>
    <row r="976" ht="12.75">
      <c r="AD976" s="1"/>
    </row>
    <row r="977" ht="12.75">
      <c r="AD977" s="1"/>
    </row>
    <row r="978" ht="12.75">
      <c r="AD978" s="1"/>
    </row>
    <row r="979" ht="12.75">
      <c r="AD979" s="1"/>
    </row>
    <row r="980" ht="12.75">
      <c r="AD980" s="1"/>
    </row>
    <row r="981" ht="12.75">
      <c r="AD981" s="1"/>
    </row>
    <row r="982" ht="12.75">
      <c r="AD982" s="1"/>
    </row>
    <row r="983" ht="12.75">
      <c r="AD983" s="1"/>
    </row>
    <row r="984" ht="12.75">
      <c r="AD984" s="1"/>
    </row>
    <row r="985" ht="12.75">
      <c r="AD985" s="1"/>
    </row>
    <row r="986" ht="12.75">
      <c r="AD986" s="1"/>
    </row>
    <row r="987" ht="12.75">
      <c r="AD987" s="1"/>
    </row>
    <row r="988" ht="12.75">
      <c r="AD988" s="1"/>
    </row>
    <row r="989" ht="12.75">
      <c r="AD989" s="1"/>
    </row>
    <row r="990" ht="12.75">
      <c r="AD990" s="1"/>
    </row>
    <row r="991" ht="12.75">
      <c r="AD991" s="1"/>
    </row>
    <row r="992" ht="12.75">
      <c r="AD992" s="1"/>
    </row>
    <row r="993" ht="12.75">
      <c r="AD993" s="1"/>
    </row>
    <row r="994" ht="12.75">
      <c r="AD994" s="1"/>
    </row>
    <row r="995" ht="12.75">
      <c r="AD995" s="1"/>
    </row>
    <row r="996" ht="12.75">
      <c r="AD996" s="1"/>
    </row>
    <row r="997" ht="12.75">
      <c r="AD997" s="1"/>
    </row>
    <row r="998" ht="12.75">
      <c r="AD998" s="1"/>
    </row>
    <row r="999" ht="12.75">
      <c r="AD999" s="1"/>
    </row>
    <row r="1000" ht="12.75">
      <c r="AD1000" s="1"/>
    </row>
    <row r="1001" ht="12.75">
      <c r="AD1001" s="1"/>
    </row>
    <row r="1002" ht="12.75">
      <c r="AD1002" s="1"/>
    </row>
    <row r="1003" ht="12.75">
      <c r="AD1003" s="1"/>
    </row>
    <row r="1004" ht="12.75">
      <c r="AD1004" s="1"/>
    </row>
    <row r="1005" ht="12.75">
      <c r="AD1005" s="1"/>
    </row>
    <row r="1006" ht="12.75">
      <c r="AD1006" s="1"/>
    </row>
    <row r="1007" ht="12.75">
      <c r="AD1007" s="1"/>
    </row>
    <row r="1008" ht="12.75">
      <c r="AD1008" s="1"/>
    </row>
    <row r="1009" ht="12.75">
      <c r="AD1009" s="1"/>
    </row>
    <row r="1010" ht="12.75">
      <c r="AD1010" s="1"/>
    </row>
    <row r="1011" ht="12.75">
      <c r="AD1011" s="1"/>
    </row>
    <row r="1012" ht="12.75">
      <c r="AD1012" s="1"/>
    </row>
    <row r="1013" ht="12.75">
      <c r="AD1013" s="1"/>
    </row>
    <row r="1014" ht="12.75">
      <c r="AD1014" s="1"/>
    </row>
    <row r="1015" ht="12.75">
      <c r="AD1015" s="1"/>
    </row>
    <row r="1016" ht="12.75">
      <c r="AD1016" s="1"/>
    </row>
    <row r="1017" ht="12.75">
      <c r="AD1017" s="1"/>
    </row>
    <row r="1018" ht="12.75">
      <c r="AD1018" s="1"/>
    </row>
    <row r="1019" ht="12.75">
      <c r="AD1019" s="1"/>
    </row>
    <row r="1020" ht="12.75">
      <c r="AD1020" s="1"/>
    </row>
    <row r="1021" ht="12.75">
      <c r="AD1021" s="1"/>
    </row>
    <row r="1022" ht="12.75">
      <c r="AD1022" s="1"/>
    </row>
    <row r="1023" ht="12.75">
      <c r="AD1023" s="1"/>
    </row>
    <row r="1024" ht="12.75">
      <c r="AD1024" s="1"/>
    </row>
    <row r="1025" ht="12.75">
      <c r="AD1025" s="1"/>
    </row>
    <row r="1026" ht="12.75">
      <c r="AD1026" s="1"/>
    </row>
    <row r="1027" ht="12.75">
      <c r="AD1027" s="1"/>
    </row>
    <row r="1028" ht="12.75">
      <c r="AD1028" s="1"/>
    </row>
    <row r="1029" ht="12.75">
      <c r="AD1029" s="1"/>
    </row>
    <row r="1030" ht="12.75">
      <c r="AD1030" s="1"/>
    </row>
    <row r="1031" ht="12.75">
      <c r="AD1031" s="1"/>
    </row>
    <row r="1032" ht="12.75">
      <c r="AD1032" s="1"/>
    </row>
    <row r="1033" ht="12.75">
      <c r="AD1033" s="1"/>
    </row>
    <row r="1034" ht="12.75">
      <c r="AD1034" s="1"/>
    </row>
    <row r="1035" ht="12.75">
      <c r="AD1035" s="1"/>
    </row>
    <row r="1036" ht="12.75">
      <c r="AD1036" s="1"/>
    </row>
    <row r="1037" ht="12.75">
      <c r="AD1037" s="1"/>
    </row>
    <row r="1038" ht="12.75">
      <c r="AD1038" s="1"/>
    </row>
    <row r="1039" ht="12.75">
      <c r="AD1039" s="1"/>
    </row>
    <row r="1040" ht="12.75">
      <c r="AD1040" s="1"/>
    </row>
    <row r="1041" ht="12.75">
      <c r="AD1041" s="1"/>
    </row>
    <row r="1042" ht="12.75">
      <c r="AD1042" s="1"/>
    </row>
    <row r="1043" ht="12.75">
      <c r="AD1043" s="1"/>
    </row>
    <row r="1044" ht="12.75">
      <c r="AD1044" s="1"/>
    </row>
    <row r="1045" ht="12.75">
      <c r="AD1045" s="1"/>
    </row>
    <row r="1046" ht="12.75">
      <c r="AD1046" s="1"/>
    </row>
    <row r="1047" ht="12.75">
      <c r="AD1047" s="1"/>
    </row>
    <row r="1048" ht="12.75">
      <c r="AD1048" s="1"/>
    </row>
    <row r="1049" ht="12.75">
      <c r="AD1049" s="1"/>
    </row>
    <row r="1050" ht="12.75">
      <c r="AD1050" s="1"/>
    </row>
    <row r="1051" ht="12.75">
      <c r="AD1051" s="1"/>
    </row>
    <row r="1052" ht="12.75">
      <c r="AD1052" s="1"/>
    </row>
    <row r="1053" ht="12.75">
      <c r="AD1053" s="1"/>
    </row>
    <row r="1054" ht="12.75">
      <c r="AD1054" s="1"/>
    </row>
    <row r="1055" ht="12.75">
      <c r="AD1055" s="1"/>
    </row>
    <row r="1056" ht="12.75">
      <c r="AD1056" s="1"/>
    </row>
    <row r="1057" ht="12.75">
      <c r="AD1057" s="1"/>
    </row>
    <row r="1058" ht="12.75">
      <c r="AD1058" s="1"/>
    </row>
    <row r="1059" ht="12.75">
      <c r="AD1059" s="1"/>
    </row>
    <row r="1060" ht="12.75">
      <c r="AD1060" s="1"/>
    </row>
    <row r="1061" ht="12.75">
      <c r="AD1061" s="1"/>
    </row>
    <row r="1062" ht="12.75">
      <c r="AD1062" s="1"/>
    </row>
    <row r="1063" ht="12.75">
      <c r="AD1063" s="1"/>
    </row>
    <row r="1064" ht="12.75">
      <c r="AD1064" s="1"/>
    </row>
    <row r="1065" ht="12.75">
      <c r="AD1065" s="1"/>
    </row>
    <row r="1066" ht="12.75">
      <c r="AD1066" s="1"/>
    </row>
    <row r="1067" ht="12.75">
      <c r="AD1067" s="1"/>
    </row>
    <row r="1068" ht="12.75">
      <c r="AD1068" s="1"/>
    </row>
    <row r="1069" ht="12.75">
      <c r="AD1069" s="1"/>
    </row>
    <row r="1070" ht="12.75">
      <c r="AD1070" s="1"/>
    </row>
    <row r="1071" ht="12.75">
      <c r="AD1071" s="1"/>
    </row>
    <row r="1072" ht="12.75">
      <c r="AD1072" s="1"/>
    </row>
    <row r="1073" ht="12.75">
      <c r="AD1073" s="1"/>
    </row>
    <row r="1074" ht="12.75">
      <c r="AD1074" s="1"/>
    </row>
    <row r="1075" ht="12.75">
      <c r="AD1075" s="1"/>
    </row>
    <row r="1076" ht="12.75">
      <c r="AD1076" s="1"/>
    </row>
    <row r="1077" ht="12.75">
      <c r="AD1077" s="1"/>
    </row>
    <row r="1078" ht="12.75">
      <c r="AD1078" s="1"/>
    </row>
    <row r="1079" ht="12.75">
      <c r="AD1079" s="1"/>
    </row>
    <row r="1080" ht="12.75">
      <c r="AD1080" s="1"/>
    </row>
    <row r="1081" ht="12.75">
      <c r="AD1081" s="1"/>
    </row>
    <row r="1082" ht="12.75">
      <c r="AD1082" s="1"/>
    </row>
    <row r="1083" ht="12.75">
      <c r="AD1083" s="1"/>
    </row>
    <row r="1084" ht="12.75">
      <c r="AD1084" s="1"/>
    </row>
    <row r="1085" ht="12.75">
      <c r="AD1085" s="1"/>
    </row>
    <row r="1086" ht="12.75">
      <c r="AD1086" s="1"/>
    </row>
    <row r="1087" ht="12.75">
      <c r="AD1087" s="1"/>
    </row>
    <row r="1088" ht="12.75">
      <c r="AD1088" s="1"/>
    </row>
    <row r="1089" ht="12.75">
      <c r="AD1089" s="1"/>
    </row>
    <row r="1090" ht="12.75">
      <c r="AD1090" s="1"/>
    </row>
    <row r="1091" ht="12.75">
      <c r="AD1091" s="1"/>
    </row>
    <row r="1092" ht="12.75">
      <c r="AD1092" s="1"/>
    </row>
    <row r="1093" ht="12.75">
      <c r="AD1093" s="1"/>
    </row>
    <row r="1094" ht="12.75">
      <c r="AD1094" s="1"/>
    </row>
    <row r="1095" ht="12.75">
      <c r="AD1095" s="1"/>
    </row>
    <row r="1096" ht="12.75">
      <c r="AD1096" s="1"/>
    </row>
    <row r="1097" ht="12.75">
      <c r="AD1097" s="1"/>
    </row>
    <row r="1098" ht="12.75">
      <c r="AD1098" s="1"/>
    </row>
    <row r="1099" ht="12.75">
      <c r="AD1099" s="1"/>
    </row>
    <row r="1100" ht="12.75">
      <c r="AD1100" s="1"/>
    </row>
    <row r="1101" ht="12.75">
      <c r="AD1101" s="1"/>
    </row>
    <row r="1102" ht="12.75">
      <c r="AD1102" s="1"/>
    </row>
    <row r="1103" ht="12.75">
      <c r="AD1103" s="1"/>
    </row>
    <row r="1104" ht="12.75">
      <c r="AD1104" s="1"/>
    </row>
    <row r="1105" ht="12.75">
      <c r="AD1105" s="1"/>
    </row>
    <row r="1106" ht="12.75">
      <c r="AD1106" s="1"/>
    </row>
    <row r="1107" ht="12.75">
      <c r="AD1107" s="1"/>
    </row>
    <row r="1108" ht="12.75">
      <c r="AD1108" s="1"/>
    </row>
    <row r="1109" ht="12.75">
      <c r="AD1109" s="1"/>
    </row>
    <row r="1110" ht="12.75">
      <c r="AD1110" s="1"/>
    </row>
    <row r="1111" ht="12.75">
      <c r="AD1111" s="1"/>
    </row>
    <row r="1112" ht="12.75">
      <c r="AD1112" s="1"/>
    </row>
    <row r="1113" ht="12.75">
      <c r="AD1113" s="1"/>
    </row>
    <row r="1114" ht="12.75">
      <c r="AD1114" s="1"/>
    </row>
    <row r="1115" ht="12.75">
      <c r="AD1115" s="1"/>
    </row>
    <row r="1116" ht="12.75">
      <c r="AD1116" s="1"/>
    </row>
    <row r="1117" ht="12.75">
      <c r="AD1117" s="1"/>
    </row>
    <row r="1118" ht="12.75">
      <c r="AD1118" s="1"/>
    </row>
    <row r="1119" ht="12.75">
      <c r="AD1119" s="1"/>
    </row>
    <row r="1120" ht="12.75">
      <c r="AD1120" s="1"/>
    </row>
    <row r="1121" ht="12.75">
      <c r="AD1121" s="1"/>
    </row>
    <row r="1122" ht="12.75">
      <c r="AD1122" s="1"/>
    </row>
    <row r="1123" ht="12.75">
      <c r="AD1123" s="1"/>
    </row>
    <row r="1124" ht="12.75">
      <c r="AD1124" s="1"/>
    </row>
    <row r="1125" ht="12.75">
      <c r="AD1125" s="1"/>
    </row>
    <row r="1126" ht="12.75">
      <c r="AD1126" s="1"/>
    </row>
    <row r="1127" ht="12.75">
      <c r="AD1127" s="1"/>
    </row>
    <row r="1128" ht="12.75">
      <c r="AD1128" s="1"/>
    </row>
    <row r="1129" ht="12.75">
      <c r="AD1129" s="1"/>
    </row>
    <row r="1130" ht="12.75">
      <c r="AD1130" s="1"/>
    </row>
    <row r="1131" ht="12.75">
      <c r="AD1131" s="1"/>
    </row>
    <row r="1132" ht="12.75">
      <c r="AD1132" s="1"/>
    </row>
    <row r="1133" ht="12.75">
      <c r="AD1133" s="1"/>
    </row>
    <row r="1134" ht="12.75">
      <c r="AD1134" s="1"/>
    </row>
    <row r="1135" ht="12.75">
      <c r="AD1135" s="1"/>
    </row>
    <row r="1136" ht="12.75">
      <c r="AD1136" s="1"/>
    </row>
    <row r="1137" ht="12.75">
      <c r="AD1137" s="1"/>
    </row>
    <row r="1138" ht="12.75">
      <c r="AD1138" s="1"/>
    </row>
    <row r="1139" ht="12.75">
      <c r="AD1139" s="1"/>
    </row>
    <row r="1140" ht="12.75">
      <c r="AD1140" s="1"/>
    </row>
    <row r="1141" ht="12.75">
      <c r="AD1141" s="1"/>
    </row>
    <row r="1142" ht="12.75">
      <c r="AD1142" s="1"/>
    </row>
    <row r="1143" ht="12.75">
      <c r="AD1143" s="1"/>
    </row>
    <row r="1144" ht="12.75">
      <c r="AD1144" s="1"/>
    </row>
    <row r="1145" ht="12.75">
      <c r="AD1145" s="1"/>
    </row>
    <row r="1146" ht="12.75">
      <c r="AD1146" s="1"/>
    </row>
    <row r="1147" ht="12.75">
      <c r="AD1147" s="1"/>
    </row>
    <row r="1148" ht="12.75">
      <c r="AD1148" s="1"/>
    </row>
    <row r="1149" ht="12.75">
      <c r="AD1149" s="1"/>
    </row>
    <row r="1150" ht="12.75">
      <c r="AD1150" s="1"/>
    </row>
    <row r="1151" ht="12.75">
      <c r="AD1151" s="1"/>
    </row>
    <row r="1152" ht="12.75">
      <c r="AD1152" s="1"/>
    </row>
    <row r="1153" ht="12.75">
      <c r="AD1153" s="1"/>
    </row>
    <row r="1154" ht="12.75">
      <c r="AD1154" s="1"/>
    </row>
    <row r="1155" ht="12.75">
      <c r="AD1155" s="1"/>
    </row>
    <row r="1156" ht="12.75">
      <c r="AD1156" s="1"/>
    </row>
    <row r="1157" ht="12.75">
      <c r="AD1157" s="1"/>
    </row>
    <row r="1158" ht="12.75">
      <c r="AD1158" s="1"/>
    </row>
    <row r="1159" ht="12.75">
      <c r="AD1159" s="1"/>
    </row>
    <row r="1160" ht="12.75">
      <c r="AD1160" s="1"/>
    </row>
    <row r="1161" ht="12.75">
      <c r="AD1161" s="1"/>
    </row>
    <row r="1162" ht="12.75">
      <c r="AD1162" s="1"/>
    </row>
    <row r="1163" ht="12.75">
      <c r="AD1163" s="1"/>
    </row>
    <row r="1164" ht="12.75">
      <c r="AD1164" s="1"/>
    </row>
    <row r="1165" ht="12.75">
      <c r="AD1165" s="1"/>
    </row>
    <row r="1166" ht="12.75">
      <c r="AD1166" s="1"/>
    </row>
    <row r="1167" ht="12.75">
      <c r="AD1167" s="1"/>
    </row>
    <row r="1168" ht="12.75">
      <c r="AD1168" s="1"/>
    </row>
    <row r="1169" ht="12.75">
      <c r="AD1169" s="1"/>
    </row>
    <row r="1170" ht="12.75">
      <c r="AD1170" s="1"/>
    </row>
    <row r="1171" ht="12.75">
      <c r="AD1171" s="1"/>
    </row>
    <row r="1172" ht="12.75">
      <c r="AD1172" s="1"/>
    </row>
    <row r="1173" ht="12.75">
      <c r="AD1173" s="1"/>
    </row>
    <row r="1174" ht="12.75">
      <c r="AD1174" s="1"/>
    </row>
    <row r="1175" ht="12.75">
      <c r="AD1175" s="1"/>
    </row>
    <row r="1176" ht="12.75">
      <c r="AD1176" s="1"/>
    </row>
    <row r="1177" ht="12.75">
      <c r="AD1177" s="1"/>
    </row>
    <row r="1178" ht="12.75">
      <c r="AD1178" s="1"/>
    </row>
    <row r="1179" ht="12.75">
      <c r="AD1179" s="1"/>
    </row>
    <row r="1180" ht="12.75">
      <c r="AD1180" s="1"/>
    </row>
    <row r="1181" ht="12.75">
      <c r="AD1181" s="1"/>
    </row>
    <row r="1182" ht="12.75">
      <c r="AD1182" s="1"/>
    </row>
    <row r="1183" ht="12.75">
      <c r="AD1183" s="1"/>
    </row>
    <row r="1184" ht="12.75">
      <c r="AD1184" s="1"/>
    </row>
    <row r="1185" ht="12.75">
      <c r="AD1185" s="1"/>
    </row>
    <row r="1186" ht="12.75">
      <c r="AD1186" s="1"/>
    </row>
    <row r="1187" ht="12.75">
      <c r="AD1187" s="1"/>
    </row>
    <row r="1188" ht="12.75">
      <c r="AD1188" s="1"/>
    </row>
    <row r="1189" ht="12.75">
      <c r="AD1189" s="1"/>
    </row>
    <row r="1190" ht="12.75">
      <c r="AD1190" s="1"/>
    </row>
    <row r="1191" ht="12.75">
      <c r="AD1191" s="1"/>
    </row>
    <row r="1192" ht="12.75">
      <c r="AD1192" s="1"/>
    </row>
    <row r="1193" ht="12.75">
      <c r="AD1193" s="1"/>
    </row>
    <row r="1194" ht="12.75">
      <c r="AD1194" s="1"/>
    </row>
    <row r="1195" ht="12.75">
      <c r="AD1195" s="1"/>
    </row>
    <row r="1196" ht="12.75">
      <c r="AD1196" s="1"/>
    </row>
    <row r="1197" ht="12.75">
      <c r="AD1197" s="1"/>
    </row>
    <row r="1198" ht="12.75">
      <c r="AD1198" s="1"/>
    </row>
    <row r="1199" ht="12.75">
      <c r="AD1199" s="1"/>
    </row>
    <row r="1200" ht="12.75">
      <c r="AD1200" s="1"/>
    </row>
    <row r="1201" ht="12.75">
      <c r="AD1201" s="1"/>
    </row>
    <row r="1202" ht="12.75">
      <c r="AD1202" s="1"/>
    </row>
    <row r="1203" ht="12.75">
      <c r="AD1203" s="1"/>
    </row>
    <row r="1204" ht="12.75">
      <c r="AD1204" s="1"/>
    </row>
    <row r="1205" ht="12.75">
      <c r="AD1205" s="1"/>
    </row>
    <row r="1206" ht="12.75">
      <c r="AD1206" s="1"/>
    </row>
    <row r="1207" ht="12.75">
      <c r="AD1207" s="1"/>
    </row>
    <row r="1208" ht="12.75">
      <c r="AD1208" s="1"/>
    </row>
    <row r="1209" ht="12.75">
      <c r="AD1209" s="1"/>
    </row>
    <row r="1210" ht="12.75">
      <c r="AD1210" s="1"/>
    </row>
    <row r="1211" ht="12.75">
      <c r="AD1211" s="1"/>
    </row>
    <row r="1212" ht="12.75">
      <c r="AD1212" s="1"/>
    </row>
    <row r="1213" ht="12.75">
      <c r="AD1213" s="1"/>
    </row>
    <row r="1214" ht="12.75">
      <c r="AD1214" s="1"/>
    </row>
    <row r="1215" ht="12.75">
      <c r="AD1215" s="1"/>
    </row>
    <row r="1216" ht="12.75">
      <c r="AD1216" s="1"/>
    </row>
    <row r="1217" ht="12.75">
      <c r="AD1217" s="1"/>
    </row>
    <row r="1218" ht="12.75">
      <c r="AD1218" s="1"/>
    </row>
    <row r="1219" ht="12.75">
      <c r="AD1219" s="1"/>
    </row>
    <row r="1220" ht="12.75">
      <c r="AD1220" s="1"/>
    </row>
    <row r="1221" ht="12.75">
      <c r="AD1221" s="1"/>
    </row>
    <row r="1222" ht="12.75">
      <c r="AD1222" s="1"/>
    </row>
    <row r="1223" ht="12.75">
      <c r="AD1223" s="1"/>
    </row>
    <row r="1224" ht="12.75">
      <c r="AD1224" s="1"/>
    </row>
    <row r="1225" ht="12.75">
      <c r="AD1225" s="1"/>
    </row>
    <row r="1226" ht="12.75">
      <c r="AD1226" s="1"/>
    </row>
    <row r="1227" ht="12.75">
      <c r="AD1227" s="1"/>
    </row>
    <row r="1228" ht="12.75">
      <c r="AD1228" s="1"/>
    </row>
    <row r="1229" ht="12.75">
      <c r="AD1229" s="1"/>
    </row>
    <row r="1230" ht="12.75">
      <c r="AD1230" s="1"/>
    </row>
    <row r="1231" ht="12.75">
      <c r="AD1231" s="1"/>
    </row>
    <row r="1232" ht="12.75">
      <c r="AD1232" s="1"/>
    </row>
    <row r="1233" ht="12.75">
      <c r="AD1233" s="1"/>
    </row>
    <row r="1234" ht="12.75">
      <c r="AD1234" s="1"/>
    </row>
    <row r="1235" ht="12.75">
      <c r="AD1235" s="1"/>
    </row>
    <row r="1236" ht="12.75">
      <c r="AD1236" s="1"/>
    </row>
    <row r="1237" ht="12.75">
      <c r="AD1237" s="1"/>
    </row>
    <row r="1238" ht="12.75">
      <c r="AD1238" s="1"/>
    </row>
    <row r="1239" ht="12.75">
      <c r="AD1239" s="1"/>
    </row>
    <row r="1240" ht="12.75">
      <c r="AD1240" s="1"/>
    </row>
    <row r="1241" ht="12.75">
      <c r="AD1241" s="1"/>
    </row>
    <row r="1242" ht="12.75">
      <c r="AD1242" s="1"/>
    </row>
    <row r="1243" ht="12.75">
      <c r="AD1243" s="1"/>
    </row>
    <row r="1244" ht="12.75">
      <c r="AD1244" s="1"/>
    </row>
    <row r="1245" ht="12.75">
      <c r="AD1245" s="1"/>
    </row>
    <row r="1246" ht="12.75">
      <c r="AD1246" s="1"/>
    </row>
    <row r="1247" ht="12.75">
      <c r="AD1247" s="1"/>
    </row>
    <row r="1248" ht="12.75">
      <c r="AD1248" s="1"/>
    </row>
    <row r="1249" ht="12.75">
      <c r="AD1249" s="1"/>
    </row>
    <row r="1250" ht="12.75">
      <c r="AD1250" s="1"/>
    </row>
    <row r="1251" ht="12.75">
      <c r="AD1251" s="1"/>
    </row>
    <row r="1252" ht="12.75">
      <c r="AD1252" s="1"/>
    </row>
    <row r="1253" ht="12.75">
      <c r="AD1253" s="1"/>
    </row>
    <row r="1254" ht="12.75">
      <c r="AD1254" s="1"/>
    </row>
    <row r="1255" ht="12.75">
      <c r="AD1255" s="1"/>
    </row>
    <row r="1256" ht="12.75">
      <c r="AD1256" s="1"/>
    </row>
    <row r="1257" ht="12.75">
      <c r="AD1257" s="1"/>
    </row>
    <row r="1258" ht="12.75">
      <c r="AD1258" s="1"/>
    </row>
    <row r="1259" ht="12.75">
      <c r="AD1259" s="1"/>
    </row>
    <row r="1260" ht="12.75">
      <c r="AD1260" s="1"/>
    </row>
    <row r="1261" ht="12.75">
      <c r="AD1261" s="1"/>
    </row>
    <row r="1262" ht="12.75">
      <c r="AD1262" s="1"/>
    </row>
    <row r="1263" ht="12.75">
      <c r="AD1263" s="1"/>
    </row>
    <row r="1264" ht="12.75">
      <c r="AD1264" s="1"/>
    </row>
    <row r="1265" ht="12.75">
      <c r="AD1265" s="1"/>
    </row>
    <row r="1266" ht="12.75">
      <c r="AD1266" s="1"/>
    </row>
    <row r="1267" ht="12.75">
      <c r="AD1267" s="1"/>
    </row>
    <row r="1268" ht="12.75">
      <c r="AD1268" s="1"/>
    </row>
    <row r="1269" ht="12.75">
      <c r="AD1269" s="1"/>
    </row>
    <row r="1270" ht="12.75">
      <c r="AD1270" s="1"/>
    </row>
    <row r="1271" ht="12.75">
      <c r="AD1271" s="1"/>
    </row>
    <row r="1272" ht="12.75">
      <c r="AD1272" s="1"/>
    </row>
    <row r="1273" ht="12.75">
      <c r="AD1273" s="1"/>
    </row>
    <row r="1274" ht="12.75">
      <c r="AD1274" s="1"/>
    </row>
    <row r="1275" ht="12.75">
      <c r="AD1275" s="1"/>
    </row>
    <row r="1276" ht="12.75">
      <c r="AD1276" s="1"/>
    </row>
    <row r="1277" ht="12.75">
      <c r="AD1277" s="1"/>
    </row>
    <row r="1278" ht="12.75">
      <c r="AD1278" s="1"/>
    </row>
    <row r="1279" ht="12.75">
      <c r="AD1279" s="1"/>
    </row>
    <row r="1280" ht="12.75">
      <c r="AD1280" s="1"/>
    </row>
    <row r="1281" ht="12.75">
      <c r="AD1281" s="1"/>
    </row>
    <row r="1282" ht="12.75">
      <c r="AD1282" s="1"/>
    </row>
    <row r="1283" ht="12.75">
      <c r="AD1283" s="1"/>
    </row>
    <row r="1284" ht="12.75">
      <c r="AD1284" s="1"/>
    </row>
    <row r="1285" ht="12.75">
      <c r="AD1285" s="1"/>
    </row>
    <row r="1286" ht="12.75">
      <c r="AD1286" s="1"/>
    </row>
    <row r="1287" ht="12.75">
      <c r="AD1287" s="1"/>
    </row>
    <row r="1288" ht="12.75">
      <c r="AD1288" s="1"/>
    </row>
    <row r="1289" ht="12.75">
      <c r="AD1289" s="1"/>
    </row>
    <row r="1290" ht="12.75">
      <c r="AD1290" s="1"/>
    </row>
    <row r="1291" ht="12.75">
      <c r="AD1291" s="1"/>
    </row>
    <row r="1292" ht="12.75">
      <c r="AD1292" s="1"/>
    </row>
    <row r="1293" ht="12.75">
      <c r="AD1293" s="1"/>
    </row>
    <row r="1294" ht="12.75">
      <c r="AD1294" s="1"/>
    </row>
    <row r="1295" ht="12.75">
      <c r="AD1295" s="1"/>
    </row>
    <row r="1296" ht="12.75">
      <c r="AD1296" s="1"/>
    </row>
    <row r="1297" ht="12.75">
      <c r="AD1297" s="1"/>
    </row>
    <row r="1298" ht="12.75">
      <c r="AD1298" s="1"/>
    </row>
    <row r="1299" ht="12.75">
      <c r="AD1299" s="1"/>
    </row>
    <row r="1300" ht="12.75">
      <c r="AD1300" s="1"/>
    </row>
    <row r="1301" ht="12.75">
      <c r="AD1301" s="1"/>
    </row>
    <row r="1302" ht="12.75">
      <c r="AD1302" s="1"/>
    </row>
    <row r="1303" ht="12.75">
      <c r="AD1303" s="1"/>
    </row>
    <row r="1304" ht="12.75">
      <c r="AD1304" s="1"/>
    </row>
    <row r="1305" ht="12.75">
      <c r="AD1305" s="1"/>
    </row>
    <row r="1306" ht="12.75">
      <c r="AD1306" s="1"/>
    </row>
    <row r="1307" ht="12.75">
      <c r="AD1307" s="1"/>
    </row>
    <row r="1308" ht="12.75">
      <c r="AD1308" s="1"/>
    </row>
    <row r="1309" ht="12.75">
      <c r="AD1309" s="1"/>
    </row>
    <row r="1310" ht="12.75">
      <c r="AD1310" s="1"/>
    </row>
    <row r="1311" ht="12.75">
      <c r="AD1311" s="1"/>
    </row>
    <row r="1312" ht="12.75">
      <c r="AD1312" s="1"/>
    </row>
    <row r="1313" ht="12.75">
      <c r="AD1313" s="1"/>
    </row>
    <row r="1314" ht="12.75">
      <c r="AD1314" s="1"/>
    </row>
    <row r="1315" ht="12.75">
      <c r="AD1315" s="1"/>
    </row>
    <row r="1316" ht="12.75">
      <c r="AD1316" s="1"/>
    </row>
    <row r="1317" ht="12.75">
      <c r="AD1317" s="1"/>
    </row>
    <row r="1318" ht="12.75">
      <c r="AD1318" s="1"/>
    </row>
    <row r="1319" ht="12.75">
      <c r="AD1319" s="1"/>
    </row>
    <row r="1320" ht="12.75">
      <c r="AD1320" s="1"/>
    </row>
    <row r="1321" ht="12.75">
      <c r="AD1321" s="1"/>
    </row>
    <row r="1322" ht="12.75">
      <c r="AD1322" s="1"/>
    </row>
    <row r="1323" ht="12.75">
      <c r="AD1323" s="1"/>
    </row>
    <row r="1324" ht="12.75">
      <c r="AD1324" s="1"/>
    </row>
    <row r="1325" ht="12.75">
      <c r="AD1325" s="1"/>
    </row>
    <row r="1326" ht="12.75">
      <c r="AD1326" s="1"/>
    </row>
    <row r="1327" ht="12.75">
      <c r="AD1327" s="1"/>
    </row>
    <row r="1328" ht="12.75">
      <c r="AD1328" s="1"/>
    </row>
    <row r="1329" ht="12.75">
      <c r="AD1329" s="1"/>
    </row>
    <row r="1330" ht="12.75">
      <c r="AD1330" s="1"/>
    </row>
    <row r="1331" ht="12.75">
      <c r="AD1331" s="1"/>
    </row>
    <row r="1332" ht="12.75">
      <c r="AD1332" s="1"/>
    </row>
    <row r="1333" ht="12.75">
      <c r="AD1333" s="1"/>
    </row>
    <row r="1334" ht="12.75">
      <c r="AD1334" s="1"/>
    </row>
    <row r="1335" ht="12.75">
      <c r="AD1335" s="1"/>
    </row>
    <row r="1336" ht="12.75">
      <c r="AD1336" s="1"/>
    </row>
    <row r="1337" ht="12.75">
      <c r="AD1337" s="1"/>
    </row>
    <row r="1338" ht="12.75">
      <c r="AD1338" s="1"/>
    </row>
    <row r="1339" ht="12.75">
      <c r="AD1339" s="1"/>
    </row>
    <row r="1340" ht="12.75">
      <c r="AD1340" s="1"/>
    </row>
    <row r="1341" ht="12.75">
      <c r="AD1341" s="1"/>
    </row>
    <row r="1342" ht="12.75">
      <c r="AD1342" s="1"/>
    </row>
    <row r="1343" ht="12.75">
      <c r="AD1343" s="1"/>
    </row>
    <row r="1344" ht="12.75">
      <c r="AD1344" s="1"/>
    </row>
    <row r="1345" ht="12.75">
      <c r="AD1345" s="1"/>
    </row>
    <row r="1346" ht="12.75">
      <c r="AD1346" s="1"/>
    </row>
    <row r="1347" ht="12.75">
      <c r="AD1347" s="1"/>
    </row>
    <row r="1348" ht="12.75">
      <c r="AD1348" s="1"/>
    </row>
    <row r="1349" ht="12.75">
      <c r="AD1349" s="1"/>
    </row>
    <row r="1350" ht="12.75">
      <c r="AD1350" s="1"/>
    </row>
    <row r="1351" ht="12.75">
      <c r="AD1351" s="1"/>
    </row>
    <row r="1352" ht="12.75">
      <c r="AD1352" s="1"/>
    </row>
    <row r="1353" ht="12.75">
      <c r="AD1353" s="1"/>
    </row>
    <row r="1354" ht="12.75">
      <c r="AD1354" s="1"/>
    </row>
    <row r="1355" ht="12.75">
      <c r="AD1355" s="1"/>
    </row>
    <row r="1356" ht="12.75">
      <c r="AD1356" s="1"/>
    </row>
    <row r="1357" ht="12.75">
      <c r="AD1357" s="1"/>
    </row>
    <row r="1358" ht="12.75">
      <c r="AD1358" s="1"/>
    </row>
    <row r="1359" ht="12.75">
      <c r="AD1359" s="1"/>
    </row>
    <row r="1360" ht="12.75">
      <c r="AD1360" s="1"/>
    </row>
    <row r="1361" ht="12.75">
      <c r="AD1361" s="1"/>
    </row>
    <row r="1362" ht="12.75">
      <c r="AD1362" s="1"/>
    </row>
    <row r="1363" ht="12.75">
      <c r="AD1363" s="1"/>
    </row>
    <row r="1364" ht="12.75">
      <c r="AD1364" s="1"/>
    </row>
    <row r="1365" ht="12.75">
      <c r="AD1365" s="1"/>
    </row>
    <row r="1366" ht="12.75">
      <c r="AD1366" s="1"/>
    </row>
    <row r="1367" ht="12.75">
      <c r="AD1367" s="1"/>
    </row>
    <row r="1368" ht="12.75">
      <c r="AD1368" s="1"/>
    </row>
    <row r="1369" ht="12.75">
      <c r="AD1369" s="1"/>
    </row>
    <row r="1370" ht="12.75">
      <c r="AD1370" s="1"/>
    </row>
    <row r="1371" ht="12.75">
      <c r="AD1371" s="1"/>
    </row>
    <row r="1372" ht="12.75">
      <c r="AD1372" s="1"/>
    </row>
    <row r="1373" ht="12.75">
      <c r="AD1373" s="1"/>
    </row>
    <row r="1374" ht="12.75">
      <c r="AD1374" s="1"/>
    </row>
    <row r="1375" ht="12.75">
      <c r="AD1375" s="1"/>
    </row>
    <row r="1376" ht="12.75">
      <c r="AD1376" s="1"/>
    </row>
    <row r="1377" ht="12.75">
      <c r="AD1377" s="1"/>
    </row>
    <row r="1378" ht="12.75">
      <c r="AD1378" s="1"/>
    </row>
    <row r="1379" ht="12.75">
      <c r="AD1379" s="1"/>
    </row>
    <row r="1380" ht="12.75">
      <c r="AD1380" s="1"/>
    </row>
    <row r="1381" ht="12.75">
      <c r="AD1381" s="1"/>
    </row>
    <row r="1382" ht="12.75">
      <c r="AD1382" s="1"/>
    </row>
    <row r="1383" ht="12.75">
      <c r="AD1383" s="1"/>
    </row>
    <row r="1384" ht="12.75">
      <c r="AD1384" s="1"/>
    </row>
    <row r="1385" ht="12.75">
      <c r="AD1385" s="1"/>
    </row>
    <row r="1386" ht="12.75">
      <c r="AD1386" s="1"/>
    </row>
    <row r="1387" ht="12.75">
      <c r="AD1387" s="1"/>
    </row>
    <row r="1388" ht="12.75">
      <c r="AD1388" s="1"/>
    </row>
    <row r="1389" ht="12.75">
      <c r="AD1389" s="1"/>
    </row>
    <row r="1390" ht="12.75">
      <c r="AD1390" s="1"/>
    </row>
    <row r="1391" ht="12.75">
      <c r="AD1391" s="1"/>
    </row>
    <row r="1392" ht="12.75">
      <c r="AD1392" s="1"/>
    </row>
    <row r="1393" ht="12.75">
      <c r="AD1393" s="1"/>
    </row>
    <row r="1394" ht="12.75">
      <c r="AD1394" s="1"/>
    </row>
    <row r="1395" ht="12.75">
      <c r="AD1395" s="1"/>
    </row>
    <row r="1396" ht="12.75">
      <c r="AD1396" s="1"/>
    </row>
    <row r="1397" ht="12.75">
      <c r="AD1397" s="1"/>
    </row>
    <row r="1398" ht="12.75">
      <c r="AD1398" s="1"/>
    </row>
    <row r="1399" ht="12.75">
      <c r="AD1399" s="1"/>
    </row>
    <row r="1400" ht="12.75">
      <c r="AD1400" s="1"/>
    </row>
    <row r="1401" ht="12.75">
      <c r="AD1401" s="1"/>
    </row>
    <row r="1402" ht="12.75">
      <c r="AD1402" s="1"/>
    </row>
    <row r="1403" ht="12.75">
      <c r="AD1403" s="1"/>
    </row>
    <row r="1404" ht="12.75">
      <c r="AD1404" s="1"/>
    </row>
    <row r="1405" ht="12.75">
      <c r="AD1405" s="1"/>
    </row>
    <row r="1406" ht="12.75">
      <c r="AD1406" s="1"/>
    </row>
    <row r="1407" ht="12.75">
      <c r="AD1407" s="1"/>
    </row>
    <row r="1408" ht="12.75">
      <c r="AD1408" s="1"/>
    </row>
    <row r="1409" ht="12.75">
      <c r="AD1409" s="1"/>
    </row>
    <row r="1410" ht="12.75">
      <c r="AD1410" s="1"/>
    </row>
    <row r="1411" ht="12.75">
      <c r="AD1411" s="1"/>
    </row>
    <row r="1412" ht="12.75">
      <c r="AD1412" s="1"/>
    </row>
    <row r="1413" ht="12.75">
      <c r="AD1413" s="1"/>
    </row>
    <row r="1414" ht="12.75">
      <c r="AD1414" s="1"/>
    </row>
    <row r="1415" ht="12.75">
      <c r="AD1415" s="1"/>
    </row>
    <row r="1416" ht="12.75">
      <c r="AD1416" s="1"/>
    </row>
    <row r="1417" ht="12.75">
      <c r="AD1417" s="1"/>
    </row>
    <row r="1418" ht="12.75">
      <c r="AD1418" s="1"/>
    </row>
    <row r="1419" ht="12.75">
      <c r="AD1419" s="1"/>
    </row>
    <row r="1420" ht="12.75">
      <c r="AD1420" s="1"/>
    </row>
    <row r="1421" ht="12.75">
      <c r="AD1421" s="1"/>
    </row>
    <row r="1422" ht="12.75">
      <c r="AD1422" s="1"/>
    </row>
    <row r="1423" ht="12.75">
      <c r="AD1423" s="1"/>
    </row>
    <row r="1424" ht="12.75">
      <c r="AD1424" s="1"/>
    </row>
    <row r="1425" ht="12.75">
      <c r="AD1425" s="1"/>
    </row>
    <row r="1426" ht="12.75">
      <c r="AD1426" s="1"/>
    </row>
    <row r="1427" ht="12.75">
      <c r="AD1427" s="1"/>
    </row>
    <row r="1428" ht="12.75">
      <c r="AD1428" s="1"/>
    </row>
    <row r="1429" ht="12.75">
      <c r="AD1429" s="1"/>
    </row>
    <row r="1430" ht="12.75">
      <c r="AD1430" s="1"/>
    </row>
    <row r="1431" ht="12.75">
      <c r="AD1431" s="1"/>
    </row>
    <row r="1432" ht="12.75">
      <c r="AD1432" s="1"/>
    </row>
    <row r="1433" ht="12.75">
      <c r="AD1433" s="1"/>
    </row>
    <row r="1434" ht="12.75">
      <c r="AD1434" s="1"/>
    </row>
    <row r="1435" ht="12.75">
      <c r="AD1435" s="1"/>
    </row>
    <row r="1436" ht="12.75">
      <c r="AD1436" s="1"/>
    </row>
    <row r="1437" ht="12.75">
      <c r="AD1437" s="1"/>
    </row>
    <row r="1438" ht="12.75">
      <c r="AD1438" s="1"/>
    </row>
    <row r="1439" ht="12.75">
      <c r="AD1439" s="1"/>
    </row>
    <row r="1440" ht="12.75">
      <c r="AD1440" s="1"/>
    </row>
    <row r="1441" ht="12.75">
      <c r="AD1441" s="1"/>
    </row>
    <row r="1442" ht="12.75">
      <c r="AD1442" s="1"/>
    </row>
    <row r="1443" ht="12.75">
      <c r="AD1443" s="1"/>
    </row>
    <row r="1444" ht="12.75">
      <c r="AD1444" s="1"/>
    </row>
    <row r="1445" ht="12.75">
      <c r="AD1445" s="1"/>
    </row>
    <row r="1446" ht="12.75">
      <c r="AD1446" s="1"/>
    </row>
    <row r="1447" ht="12.75">
      <c r="AD1447" s="1"/>
    </row>
    <row r="1448" ht="12.75">
      <c r="AD1448" s="1"/>
    </row>
    <row r="1449" ht="12.75">
      <c r="AD1449" s="1"/>
    </row>
    <row r="1450" ht="12.75">
      <c r="AD1450" s="1"/>
    </row>
    <row r="1451" ht="12.75">
      <c r="AD1451" s="1"/>
    </row>
    <row r="1452" ht="12.75">
      <c r="AD1452" s="1"/>
    </row>
    <row r="1453" ht="12.75">
      <c r="AD1453" s="1"/>
    </row>
    <row r="1454" ht="12.75">
      <c r="AD1454" s="1"/>
    </row>
    <row r="1455" ht="12.75">
      <c r="AD1455" s="1"/>
    </row>
    <row r="1456" ht="12.75">
      <c r="AD1456" s="1"/>
    </row>
    <row r="1457" ht="12.75">
      <c r="AD1457" s="1"/>
    </row>
    <row r="1458" ht="12.75">
      <c r="AD1458" s="1"/>
    </row>
    <row r="1459" ht="12.75">
      <c r="AD1459" s="1"/>
    </row>
    <row r="1460" ht="12.75">
      <c r="AD1460" s="1"/>
    </row>
    <row r="1461" ht="12.75">
      <c r="AD1461" s="1"/>
    </row>
    <row r="1462" ht="12.75">
      <c r="AD1462" s="1"/>
    </row>
    <row r="1463" ht="12.75">
      <c r="AD1463" s="1"/>
    </row>
    <row r="1464" ht="12.75">
      <c r="AD1464" s="1"/>
    </row>
    <row r="1465" ht="12.75">
      <c r="AD1465" s="1"/>
    </row>
    <row r="1466" ht="12.75">
      <c r="AD1466" s="1"/>
    </row>
    <row r="1467" ht="12.75">
      <c r="AD1467" s="1"/>
    </row>
    <row r="1468" ht="12.75">
      <c r="AD1468" s="1"/>
    </row>
    <row r="1469" ht="12.75">
      <c r="AD1469" s="1"/>
    </row>
    <row r="1470" ht="12.75">
      <c r="AD1470" s="1"/>
    </row>
    <row r="1471" ht="12.75">
      <c r="AD1471" s="1"/>
    </row>
    <row r="1472" ht="12.75">
      <c r="AD1472" s="1"/>
    </row>
    <row r="1473" ht="12.75">
      <c r="AD1473" s="1"/>
    </row>
    <row r="1474" ht="12.75">
      <c r="AD1474" s="1"/>
    </row>
    <row r="1475" ht="12.75">
      <c r="AD1475" s="1"/>
    </row>
    <row r="1476" ht="12.75">
      <c r="AD1476" s="1"/>
    </row>
    <row r="1477" ht="12.75">
      <c r="AD1477" s="1"/>
    </row>
    <row r="1478" ht="12.75">
      <c r="AD1478" s="1"/>
    </row>
    <row r="1479" ht="12.75">
      <c r="AD1479" s="1"/>
    </row>
    <row r="1480" ht="12.75">
      <c r="AD1480" s="1"/>
    </row>
    <row r="1481" ht="12.75">
      <c r="AD1481" s="1"/>
    </row>
    <row r="1482" ht="12.75">
      <c r="AD1482" s="1"/>
    </row>
    <row r="1483" ht="12.75">
      <c r="AD1483" s="1"/>
    </row>
    <row r="1484" ht="12.75">
      <c r="AD1484" s="1"/>
    </row>
    <row r="1485" ht="12.75">
      <c r="AD1485" s="1"/>
    </row>
    <row r="1486" ht="12.75">
      <c r="AD1486" s="1"/>
    </row>
    <row r="1487" ht="12.75">
      <c r="AD1487" s="1"/>
    </row>
    <row r="1488" ht="12.75">
      <c r="AD1488" s="1"/>
    </row>
    <row r="1489" ht="12.75">
      <c r="AD1489" s="1"/>
    </row>
    <row r="1490" ht="12.75">
      <c r="AD1490" s="1"/>
    </row>
    <row r="1491" ht="12.75">
      <c r="AD1491" s="1"/>
    </row>
    <row r="1492" ht="12.75">
      <c r="AD1492" s="1"/>
    </row>
    <row r="1493" ht="12.75">
      <c r="AD1493" s="1"/>
    </row>
    <row r="1494" ht="12.75">
      <c r="AD1494" s="1"/>
    </row>
    <row r="1495" ht="12.75">
      <c r="AD1495" s="1"/>
    </row>
    <row r="1496" ht="12.75">
      <c r="AD1496" s="1"/>
    </row>
    <row r="1497" ht="12.75">
      <c r="AD1497" s="1"/>
    </row>
    <row r="1498" ht="12.75">
      <c r="AD1498" s="1"/>
    </row>
    <row r="1499" ht="12.75">
      <c r="AD1499" s="1"/>
    </row>
    <row r="1500" ht="12.75">
      <c r="AD1500" s="1"/>
    </row>
    <row r="1501" ht="12.75">
      <c r="AD1501" s="1"/>
    </row>
    <row r="1502" ht="12.75">
      <c r="AD1502" s="1"/>
    </row>
    <row r="1503" ht="12.75">
      <c r="AD1503" s="1"/>
    </row>
    <row r="1504" ht="12.75">
      <c r="AD1504" s="1"/>
    </row>
    <row r="1505" ht="12.75">
      <c r="AD1505" s="1"/>
    </row>
    <row r="1506" ht="12.75">
      <c r="AD1506" s="1"/>
    </row>
    <row r="1507" ht="12.75">
      <c r="AD1507" s="1"/>
    </row>
    <row r="1508" ht="12.75">
      <c r="AD1508" s="1"/>
    </row>
    <row r="1509" ht="12.75">
      <c r="AD1509" s="1"/>
    </row>
    <row r="1510" ht="12.75">
      <c r="AD1510" s="1"/>
    </row>
    <row r="1511" ht="12.75">
      <c r="AD1511" s="1"/>
    </row>
    <row r="1512" ht="12.75">
      <c r="AD1512" s="1"/>
    </row>
    <row r="1513" ht="12.75">
      <c r="AD1513" s="1"/>
    </row>
    <row r="1514" ht="12.75">
      <c r="AD1514" s="1"/>
    </row>
    <row r="1515" ht="12.75">
      <c r="AD1515" s="1"/>
    </row>
    <row r="1516" ht="12.75">
      <c r="AD1516" s="1"/>
    </row>
    <row r="1517" ht="12.75">
      <c r="AD1517" s="1"/>
    </row>
    <row r="1518" ht="12.75">
      <c r="AD1518" s="1"/>
    </row>
    <row r="1519" ht="12.75">
      <c r="AD1519" s="1"/>
    </row>
    <row r="1520" ht="12.75">
      <c r="AD1520" s="1"/>
    </row>
    <row r="1521" ht="12.75">
      <c r="AD1521" s="1"/>
    </row>
    <row r="1522" ht="12.75">
      <c r="AD1522" s="1"/>
    </row>
    <row r="1523" ht="12.75">
      <c r="AD1523" s="1"/>
    </row>
    <row r="1524" ht="12.75">
      <c r="AD1524" s="1"/>
    </row>
    <row r="1525" ht="12.75">
      <c r="AD1525" s="1"/>
    </row>
    <row r="1526" ht="12.75">
      <c r="AD1526" s="1"/>
    </row>
    <row r="1527" ht="12.75">
      <c r="AD1527" s="1"/>
    </row>
    <row r="1528" ht="12.75">
      <c r="AD1528" s="1"/>
    </row>
    <row r="1529" ht="12.75">
      <c r="AD1529" s="1"/>
    </row>
    <row r="1530" ht="12.75">
      <c r="AD1530" s="1"/>
    </row>
    <row r="1531" ht="12.75">
      <c r="AD1531" s="1"/>
    </row>
    <row r="1532" ht="12.75">
      <c r="AD1532" s="1"/>
    </row>
    <row r="1533" ht="12.75">
      <c r="AD1533" s="1"/>
    </row>
    <row r="1534" ht="12.75">
      <c r="AD1534" s="1"/>
    </row>
    <row r="1535" ht="12.75">
      <c r="AD1535" s="1"/>
    </row>
    <row r="1536" ht="12.75">
      <c r="AD1536" s="1"/>
    </row>
    <row r="1537" ht="12.75">
      <c r="AD1537" s="1"/>
    </row>
    <row r="1538" ht="12.75">
      <c r="AD1538" s="1"/>
    </row>
    <row r="1539" ht="12.75">
      <c r="AD1539" s="1"/>
    </row>
    <row r="1540" ht="12.75">
      <c r="AD1540" s="1"/>
    </row>
    <row r="1541" ht="12.75">
      <c r="AD1541" s="1"/>
    </row>
    <row r="1542" ht="12.75">
      <c r="AD1542" s="1"/>
    </row>
    <row r="1543" ht="12.75">
      <c r="AD1543" s="1"/>
    </row>
    <row r="1544" ht="12.75">
      <c r="AD1544" s="1"/>
    </row>
    <row r="1545" ht="12.75">
      <c r="AD1545" s="1"/>
    </row>
    <row r="1546" ht="12.75">
      <c r="AD1546" s="1"/>
    </row>
    <row r="1547" ht="12.75">
      <c r="AD1547" s="1"/>
    </row>
    <row r="1548" ht="12.75">
      <c r="AD1548" s="1"/>
    </row>
    <row r="1549" ht="12.75">
      <c r="AD1549" s="1"/>
    </row>
    <row r="1550" ht="12.75">
      <c r="AD1550" s="1"/>
    </row>
    <row r="1551" ht="12.75">
      <c r="AD1551" s="1"/>
    </row>
    <row r="1552" ht="12.75">
      <c r="AD1552" s="1"/>
    </row>
    <row r="1553" ht="12.75">
      <c r="AD1553" s="1"/>
    </row>
    <row r="1554" ht="12.75">
      <c r="AD1554" s="1"/>
    </row>
    <row r="1555" ht="12.75">
      <c r="AD1555" s="1"/>
    </row>
    <row r="1556" ht="12.75">
      <c r="AD1556" s="1"/>
    </row>
    <row r="1557" ht="12.75">
      <c r="AD1557" s="1"/>
    </row>
    <row r="1558" ht="12.75">
      <c r="AD1558" s="1"/>
    </row>
    <row r="1559" ht="12.75">
      <c r="AD1559" s="1"/>
    </row>
    <row r="1560" ht="12.75">
      <c r="AD1560" s="1"/>
    </row>
    <row r="1561" ht="12.75">
      <c r="AD1561" s="1"/>
    </row>
    <row r="1562" ht="12.75">
      <c r="AD1562" s="1"/>
    </row>
    <row r="1563" ht="12.75">
      <c r="AD1563" s="1"/>
    </row>
    <row r="1564" ht="12.75">
      <c r="AD1564" s="1"/>
    </row>
    <row r="1565" ht="12.75">
      <c r="AD1565" s="1"/>
    </row>
    <row r="1566" ht="12.75">
      <c r="AD1566" s="1"/>
    </row>
    <row r="1567" ht="12.75">
      <c r="AD1567" s="1"/>
    </row>
    <row r="1568" ht="12.75">
      <c r="AD1568" s="1"/>
    </row>
    <row r="1569" ht="12.75">
      <c r="AD1569" s="1"/>
    </row>
    <row r="1570" ht="12.75">
      <c r="AD1570" s="1"/>
    </row>
    <row r="1571" ht="12.75">
      <c r="AD1571" s="1"/>
    </row>
    <row r="1572" ht="12.75">
      <c r="AD1572" s="1"/>
    </row>
    <row r="1573" ht="12.75">
      <c r="AD1573" s="1"/>
    </row>
    <row r="1574" ht="12.75">
      <c r="AD1574" s="1"/>
    </row>
    <row r="1575" ht="12.75">
      <c r="AD1575" s="1"/>
    </row>
    <row r="1576" ht="12.75">
      <c r="AD1576" s="1"/>
    </row>
    <row r="1577" ht="12.75">
      <c r="AD1577" s="1"/>
    </row>
    <row r="1578" ht="12.75">
      <c r="AD1578" s="1"/>
    </row>
    <row r="1579" ht="12.75">
      <c r="AD1579" s="1"/>
    </row>
    <row r="1580" ht="12.75">
      <c r="AD1580" s="1"/>
    </row>
    <row r="1581" ht="12.75">
      <c r="AD1581" s="1"/>
    </row>
    <row r="1582" ht="12.75">
      <c r="AD1582" s="1"/>
    </row>
    <row r="1583" ht="12.75">
      <c r="AD1583" s="1"/>
    </row>
    <row r="1584" ht="12.75">
      <c r="AD1584" s="1"/>
    </row>
    <row r="1585" ht="12.75">
      <c r="AD1585" s="1"/>
    </row>
    <row r="1586" ht="12.75">
      <c r="AD1586" s="1"/>
    </row>
    <row r="1587" ht="12.75">
      <c r="AD1587" s="1"/>
    </row>
    <row r="1588" ht="12.75">
      <c r="AD1588" s="1"/>
    </row>
    <row r="1589" ht="12.75">
      <c r="AD1589" s="1"/>
    </row>
    <row r="1590" ht="12.75">
      <c r="AD1590" s="1"/>
    </row>
    <row r="1591" ht="12.75">
      <c r="AD1591" s="1"/>
    </row>
    <row r="1592" ht="12.75">
      <c r="AD1592" s="1"/>
    </row>
    <row r="1593" ht="12.75">
      <c r="AD1593" s="1"/>
    </row>
    <row r="1594" ht="12.75">
      <c r="AD1594" s="1"/>
    </row>
    <row r="1595" ht="12.75">
      <c r="AD1595" s="1"/>
    </row>
    <row r="1596" ht="12.75">
      <c r="AD1596" s="1"/>
    </row>
    <row r="1597" ht="12.75">
      <c r="AD1597" s="1"/>
    </row>
    <row r="1598" ht="12.75">
      <c r="AD1598" s="1"/>
    </row>
    <row r="1599" ht="12.75">
      <c r="AD1599" s="1"/>
    </row>
    <row r="1600" ht="12.75">
      <c r="AD1600" s="1"/>
    </row>
    <row r="1601" ht="12.75">
      <c r="AD1601" s="1"/>
    </row>
    <row r="1602" ht="12.75">
      <c r="AD1602" s="1"/>
    </row>
    <row r="1603" ht="12.75">
      <c r="AD1603" s="1"/>
    </row>
    <row r="1604" ht="12.75">
      <c r="AD1604" s="1"/>
    </row>
    <row r="1605" ht="12.75">
      <c r="AD1605" s="1"/>
    </row>
    <row r="1606" ht="12.75">
      <c r="AD1606" s="1"/>
    </row>
    <row r="1607" ht="12.75">
      <c r="AD1607" s="1"/>
    </row>
    <row r="1608" ht="12.75">
      <c r="AD1608" s="1"/>
    </row>
    <row r="1609" ht="12.75">
      <c r="AD1609" s="1"/>
    </row>
    <row r="1610" ht="12.75">
      <c r="AD1610" s="1"/>
    </row>
    <row r="1611" ht="12.75">
      <c r="AD1611" s="1"/>
    </row>
    <row r="1612" ht="12.75">
      <c r="AD1612" s="1"/>
    </row>
    <row r="1613" ht="12.75">
      <c r="AD1613" s="1"/>
    </row>
    <row r="1614" ht="12.75">
      <c r="AD1614" s="1"/>
    </row>
    <row r="1615" ht="12.75">
      <c r="AD1615" s="1"/>
    </row>
    <row r="1616" ht="12.75">
      <c r="AD1616" s="1"/>
    </row>
    <row r="1617" ht="12.75">
      <c r="AD1617" s="1"/>
    </row>
    <row r="1618" ht="12.75">
      <c r="AD1618" s="1"/>
    </row>
    <row r="1619" ht="12.75">
      <c r="AD1619" s="1"/>
    </row>
    <row r="1620" ht="12.75">
      <c r="AD1620" s="1"/>
    </row>
    <row r="1621" ht="12.75">
      <c r="AD1621" s="1"/>
    </row>
    <row r="1622" ht="12.75">
      <c r="AD1622" s="1"/>
    </row>
    <row r="1623" ht="12.75">
      <c r="AD1623" s="1"/>
    </row>
    <row r="1624" ht="12.75">
      <c r="AD1624" s="1"/>
    </row>
    <row r="1625" ht="12.75">
      <c r="AD1625" s="1"/>
    </row>
    <row r="1626" ht="12.75">
      <c r="AD1626" s="1"/>
    </row>
    <row r="1627" ht="12.75">
      <c r="AD1627" s="1"/>
    </row>
    <row r="1628" ht="12.75">
      <c r="AD1628" s="1"/>
    </row>
    <row r="1629" ht="12.75">
      <c r="AD1629" s="1"/>
    </row>
    <row r="1630" ht="12.75">
      <c r="AD1630" s="1"/>
    </row>
    <row r="1631" ht="12.75">
      <c r="AD1631" s="1"/>
    </row>
    <row r="1632" ht="12.75">
      <c r="AD1632" s="1"/>
    </row>
    <row r="1633" ht="12.75">
      <c r="AD1633" s="1"/>
    </row>
    <row r="1634" ht="12.75">
      <c r="AD1634" s="1"/>
    </row>
    <row r="1635" ht="12.75">
      <c r="AD1635" s="1"/>
    </row>
    <row r="1636" ht="12.75">
      <c r="AD1636" s="1"/>
    </row>
    <row r="1637" ht="12.75">
      <c r="AD1637" s="1"/>
    </row>
    <row r="1638" ht="12.75">
      <c r="AD1638" s="1"/>
    </row>
    <row r="1639" ht="12.75">
      <c r="AD1639" s="1"/>
    </row>
    <row r="1640" ht="12.75">
      <c r="AD1640" s="1"/>
    </row>
    <row r="1641" ht="12.75">
      <c r="AD1641" s="1"/>
    </row>
    <row r="1642" ht="12.75">
      <c r="AD1642" s="1"/>
    </row>
    <row r="1643" ht="12.75">
      <c r="AD1643" s="1"/>
    </row>
    <row r="1644" ht="12.75">
      <c r="AD1644" s="1"/>
    </row>
    <row r="1645" ht="12.75">
      <c r="AD1645" s="1"/>
    </row>
    <row r="1646" ht="12.75">
      <c r="AD1646" s="1"/>
    </row>
    <row r="1647" ht="12.75">
      <c r="AD1647" s="1"/>
    </row>
    <row r="1648" ht="12.75">
      <c r="AD1648" s="1"/>
    </row>
    <row r="1649" ht="12.75">
      <c r="AD1649" s="1"/>
    </row>
    <row r="1650" ht="12.75">
      <c r="AD1650" s="1"/>
    </row>
    <row r="1651" ht="12.75">
      <c r="AD1651" s="1"/>
    </row>
    <row r="1652" ht="12.75">
      <c r="AD1652" s="1"/>
    </row>
    <row r="1653" ht="12.75">
      <c r="AD1653" s="1"/>
    </row>
    <row r="1654" ht="12.75">
      <c r="AD1654" s="1"/>
    </row>
    <row r="1655" ht="12.75">
      <c r="AD1655" s="1"/>
    </row>
    <row r="1656" ht="12.75">
      <c r="AD1656" s="1"/>
    </row>
    <row r="1657" ht="12.75">
      <c r="AD1657" s="1"/>
    </row>
    <row r="1658" ht="12.75">
      <c r="AD1658" s="1"/>
    </row>
    <row r="1659" ht="12.75">
      <c r="AD1659" s="1"/>
    </row>
    <row r="1660" ht="12.75">
      <c r="AD1660" s="1"/>
    </row>
    <row r="1661" ht="12.75">
      <c r="AD1661" s="1"/>
    </row>
    <row r="1662" ht="12.75">
      <c r="AD1662" s="1"/>
    </row>
    <row r="1663" ht="12.75">
      <c r="AD1663" s="1"/>
    </row>
    <row r="1664" ht="12.75">
      <c r="AD1664" s="1"/>
    </row>
    <row r="1665" ht="12.75">
      <c r="AD1665" s="1"/>
    </row>
    <row r="1666" ht="12.75">
      <c r="AD1666" s="1"/>
    </row>
    <row r="1667" ht="12.75">
      <c r="AD1667" s="1"/>
    </row>
    <row r="1668" ht="12.75">
      <c r="AD1668" s="1"/>
    </row>
    <row r="1669" ht="12.75">
      <c r="AD1669" s="1"/>
    </row>
    <row r="1670" ht="12.75">
      <c r="AD1670" s="1"/>
    </row>
    <row r="1671" ht="12.75">
      <c r="AD1671" s="1"/>
    </row>
    <row r="1672" ht="12.75">
      <c r="AD1672" s="1"/>
    </row>
    <row r="1673" ht="12.75">
      <c r="AD1673" s="1"/>
    </row>
    <row r="1674" ht="12.75">
      <c r="AD1674" s="1"/>
    </row>
    <row r="1675" ht="12.75">
      <c r="AD1675" s="1"/>
    </row>
    <row r="1676" ht="12.75">
      <c r="AD1676" s="1"/>
    </row>
    <row r="1677" ht="12.75">
      <c r="AD1677" s="1"/>
    </row>
    <row r="1678" ht="12.75">
      <c r="AD1678" s="1"/>
    </row>
    <row r="1679" ht="12.75">
      <c r="AD1679" s="1"/>
    </row>
    <row r="1680" ht="12.75">
      <c r="AD1680" s="1"/>
    </row>
    <row r="1681" ht="12.75">
      <c r="AD1681" s="1"/>
    </row>
    <row r="1682" ht="12.75">
      <c r="AD1682" s="1"/>
    </row>
    <row r="1683" ht="12.75">
      <c r="AD1683" s="1"/>
    </row>
    <row r="1684" ht="12.75">
      <c r="AD1684" s="1"/>
    </row>
    <row r="1685" ht="12.75">
      <c r="AD1685" s="1"/>
    </row>
    <row r="1686" ht="12.75">
      <c r="AD1686" s="1"/>
    </row>
    <row r="1687" ht="12.75">
      <c r="AD1687" s="1"/>
    </row>
    <row r="1688" ht="12.75">
      <c r="AD1688" s="1"/>
    </row>
    <row r="1689" ht="12.75">
      <c r="AD1689" s="1"/>
    </row>
    <row r="1690" ht="12.75">
      <c r="AD1690" s="1"/>
    </row>
    <row r="1691" ht="12.75">
      <c r="AD1691" s="1"/>
    </row>
    <row r="1692" ht="12.75">
      <c r="AD1692" s="1"/>
    </row>
    <row r="1693" ht="12.75">
      <c r="AD1693" s="1"/>
    </row>
    <row r="1694" ht="12.75">
      <c r="AD1694" s="1"/>
    </row>
    <row r="1695" ht="12.75">
      <c r="AD1695" s="1"/>
    </row>
    <row r="1696" ht="12.75">
      <c r="AD1696" s="1"/>
    </row>
    <row r="1697" ht="12.75">
      <c r="AD1697" s="1"/>
    </row>
    <row r="1698" ht="12.75">
      <c r="AD1698" s="1"/>
    </row>
    <row r="1699" ht="12.75">
      <c r="AD1699" s="1"/>
    </row>
    <row r="1700" ht="12.75">
      <c r="AD1700" s="1"/>
    </row>
    <row r="1701" ht="12.75">
      <c r="AD1701" s="1"/>
    </row>
    <row r="1702" ht="12.75">
      <c r="AD1702" s="1"/>
    </row>
    <row r="1703" ht="12.75">
      <c r="AD1703" s="1"/>
    </row>
    <row r="1704" ht="12.75">
      <c r="AD1704" s="1"/>
    </row>
    <row r="1705" ht="12.75">
      <c r="AD1705" s="1"/>
    </row>
    <row r="1706" ht="12.75">
      <c r="AD1706" s="1"/>
    </row>
    <row r="1707" ht="12.75">
      <c r="AD1707" s="1"/>
    </row>
    <row r="1708" ht="12.75">
      <c r="AD1708" s="1"/>
    </row>
    <row r="1709" ht="12.75">
      <c r="AD1709" s="1"/>
    </row>
    <row r="1710" ht="12.75">
      <c r="AD1710" s="1"/>
    </row>
    <row r="1711" ht="12.75">
      <c r="AD1711" s="1"/>
    </row>
    <row r="1712" ht="12.75">
      <c r="AD1712" s="1"/>
    </row>
    <row r="1713" ht="12.75">
      <c r="AD1713" s="1"/>
    </row>
    <row r="1714" ht="12.75">
      <c r="AD1714" s="1"/>
    </row>
    <row r="1715" ht="12.75">
      <c r="AD1715" s="1"/>
    </row>
    <row r="1716" ht="12.75">
      <c r="AD1716" s="1"/>
    </row>
    <row r="1717" ht="12.75">
      <c r="AD1717" s="1"/>
    </row>
    <row r="1718" ht="12.75">
      <c r="AD1718" s="1"/>
    </row>
    <row r="1719" ht="12.75">
      <c r="AD1719" s="1"/>
    </row>
    <row r="1720" ht="12.75">
      <c r="AD1720" s="1"/>
    </row>
    <row r="1721" ht="12.75">
      <c r="AD1721" s="1"/>
    </row>
    <row r="1722" ht="12.75">
      <c r="AD1722" s="1"/>
    </row>
    <row r="1723" ht="12.75">
      <c r="AD1723" s="1"/>
    </row>
    <row r="1724" ht="12.75">
      <c r="AD1724" s="1"/>
    </row>
    <row r="1725" ht="12.75">
      <c r="AD1725" s="1"/>
    </row>
    <row r="1726" ht="12.75">
      <c r="AD1726" s="1"/>
    </row>
    <row r="1727" ht="12.75">
      <c r="AD1727" s="1"/>
    </row>
    <row r="1728" ht="12.75">
      <c r="AD1728" s="1"/>
    </row>
    <row r="1729" ht="12.75">
      <c r="AD1729" s="1"/>
    </row>
    <row r="1730" ht="12.75">
      <c r="AD1730" s="1"/>
    </row>
    <row r="1731" ht="12.75">
      <c r="AD1731" s="1"/>
    </row>
    <row r="1732" ht="12.75">
      <c r="AD1732" s="1"/>
    </row>
    <row r="1733" ht="12.75">
      <c r="AD1733" s="1"/>
    </row>
    <row r="1734" ht="12.75">
      <c r="AD1734" s="1"/>
    </row>
    <row r="1735" ht="12.75">
      <c r="AD1735" s="1"/>
    </row>
    <row r="1736" ht="12.75">
      <c r="AD1736" s="1"/>
    </row>
    <row r="1737" ht="12.75">
      <c r="AD1737" s="1"/>
    </row>
    <row r="1738" ht="12.75">
      <c r="AD1738" s="1"/>
    </row>
    <row r="1739" ht="12.75">
      <c r="AD1739" s="1"/>
    </row>
    <row r="1740" ht="12.75">
      <c r="AD1740" s="1"/>
    </row>
    <row r="1741" ht="12.75">
      <c r="AD1741" s="1"/>
    </row>
    <row r="1742" ht="12.75">
      <c r="AD1742" s="1"/>
    </row>
    <row r="1743" ht="12.75">
      <c r="AD1743" s="1"/>
    </row>
    <row r="1744" ht="12.75">
      <c r="AD1744" s="1"/>
    </row>
    <row r="1745" ht="12.75">
      <c r="AD1745" s="1"/>
    </row>
    <row r="1746" ht="12.75">
      <c r="AD1746" s="1"/>
    </row>
    <row r="1747" ht="12.75">
      <c r="AD1747" s="1"/>
    </row>
    <row r="1748" ht="12.75">
      <c r="AD1748" s="1"/>
    </row>
    <row r="1749" ht="12.75">
      <c r="AD1749" s="1"/>
    </row>
    <row r="1750" ht="12.75">
      <c r="AD1750" s="1"/>
    </row>
    <row r="1751" ht="12.75">
      <c r="AD1751" s="1"/>
    </row>
    <row r="1752" ht="12.75">
      <c r="AD1752" s="1"/>
    </row>
    <row r="1753" ht="12.75">
      <c r="AD1753" s="1"/>
    </row>
    <row r="1754" ht="12.75">
      <c r="AD1754" s="1"/>
    </row>
    <row r="1755" ht="12.75">
      <c r="AD1755" s="1"/>
    </row>
    <row r="1756" ht="12.75">
      <c r="AD1756" s="1"/>
    </row>
    <row r="1757" ht="12.75">
      <c r="AD1757" s="1"/>
    </row>
    <row r="1758" ht="12.75">
      <c r="AD1758" s="1"/>
    </row>
    <row r="1759" ht="12.75">
      <c r="AD1759" s="1"/>
    </row>
    <row r="1760" ht="12.75">
      <c r="AD1760" s="1"/>
    </row>
    <row r="1761" ht="12.75">
      <c r="AD1761" s="1"/>
    </row>
    <row r="1762" ht="12.75">
      <c r="AD1762" s="1"/>
    </row>
    <row r="1763" ht="12.75">
      <c r="AD1763" s="1"/>
    </row>
    <row r="1764" ht="12.75">
      <c r="AD1764" s="1"/>
    </row>
    <row r="1765" ht="12.75">
      <c r="AD1765" s="1"/>
    </row>
    <row r="1766" ht="12.75">
      <c r="AD1766" s="1"/>
    </row>
    <row r="1767" ht="12.75">
      <c r="AD1767" s="1"/>
    </row>
    <row r="1768" ht="12.75">
      <c r="AD1768" s="1"/>
    </row>
    <row r="1769" ht="12.75">
      <c r="AD1769" s="1"/>
    </row>
    <row r="1770" ht="12.75">
      <c r="AD1770" s="1"/>
    </row>
    <row r="1771" ht="12.75">
      <c r="AD1771" s="1"/>
    </row>
    <row r="1772" ht="12.75">
      <c r="AD1772" s="1"/>
    </row>
    <row r="1773" ht="12.75">
      <c r="AD1773" s="1"/>
    </row>
    <row r="1774" ht="12.75">
      <c r="AD1774" s="1"/>
    </row>
    <row r="1775" ht="12.75">
      <c r="AD1775" s="1"/>
    </row>
    <row r="1776" ht="12.75">
      <c r="AD1776" s="1"/>
    </row>
    <row r="1777" ht="12.75">
      <c r="AD1777" s="1"/>
    </row>
    <row r="1778" ht="12.75">
      <c r="AD1778" s="1"/>
    </row>
    <row r="1779" ht="12.75">
      <c r="AD1779" s="1"/>
    </row>
    <row r="1780" ht="12.75">
      <c r="AD1780" s="1"/>
    </row>
    <row r="1781" ht="12.75">
      <c r="AD1781" s="1"/>
    </row>
    <row r="1782" ht="12.75">
      <c r="AD1782" s="1"/>
    </row>
    <row r="1783" ht="12.75">
      <c r="AD1783" s="1"/>
    </row>
    <row r="1784" ht="12.75">
      <c r="AD1784" s="1"/>
    </row>
    <row r="1785" ht="12.75">
      <c r="AD1785" s="1"/>
    </row>
    <row r="1786" ht="12.75">
      <c r="AD1786" s="1"/>
    </row>
    <row r="1787" ht="12.75">
      <c r="AD1787" s="1"/>
    </row>
    <row r="1788" ht="12.75">
      <c r="AD1788" s="1"/>
    </row>
    <row r="1789" ht="12.75">
      <c r="AD1789" s="1"/>
    </row>
    <row r="1790" ht="12.75">
      <c r="AD1790" s="1"/>
    </row>
    <row r="1791" ht="12.75">
      <c r="AD1791" s="1"/>
    </row>
    <row r="1792" ht="12.75">
      <c r="AD1792" s="1"/>
    </row>
    <row r="1793" ht="12.75">
      <c r="AD1793" s="1"/>
    </row>
    <row r="1794" ht="12.75">
      <c r="AD1794" s="1"/>
    </row>
    <row r="1795" ht="12.75">
      <c r="AD1795" s="1"/>
    </row>
    <row r="1796" ht="12.75">
      <c r="AD1796" s="1"/>
    </row>
    <row r="1797" ht="12.75">
      <c r="AD1797" s="1"/>
    </row>
    <row r="1798" ht="12.75">
      <c r="AD1798" s="1"/>
    </row>
    <row r="1799" ht="12.75">
      <c r="AD1799" s="1"/>
    </row>
    <row r="1800" ht="12.75">
      <c r="AD1800" s="1"/>
    </row>
    <row r="1801" ht="12.75">
      <c r="AD1801" s="1"/>
    </row>
    <row r="1802" ht="12.75">
      <c r="AD1802" s="1"/>
    </row>
    <row r="1803" ht="12.75">
      <c r="AD1803" s="1"/>
    </row>
    <row r="1804" ht="12.75">
      <c r="AD1804" s="1"/>
    </row>
    <row r="1805" ht="12.75">
      <c r="AD1805" s="1"/>
    </row>
    <row r="1806" ht="12.75">
      <c r="AD1806" s="1"/>
    </row>
    <row r="1807" ht="12.75">
      <c r="AD1807" s="1"/>
    </row>
    <row r="1808" ht="12.75">
      <c r="AD1808" s="1"/>
    </row>
    <row r="1809" ht="12.75">
      <c r="AD1809" s="1"/>
    </row>
    <row r="1810" ht="12.75">
      <c r="AD1810" s="1"/>
    </row>
    <row r="1811" ht="12.75">
      <c r="AD1811" s="1"/>
    </row>
    <row r="1812" ht="12.75">
      <c r="AD1812" s="1"/>
    </row>
    <row r="1813" ht="12.75">
      <c r="AD1813" s="1"/>
    </row>
    <row r="1814" ht="12.75">
      <c r="AD1814" s="1"/>
    </row>
    <row r="1815" ht="12.75">
      <c r="AD1815" s="1"/>
    </row>
    <row r="1816" ht="12.75">
      <c r="AD1816" s="1"/>
    </row>
    <row r="1817" ht="12.75">
      <c r="AD1817" s="1"/>
    </row>
    <row r="1818" ht="12.75">
      <c r="AD1818" s="1"/>
    </row>
    <row r="1819" ht="12.75">
      <c r="AD1819" s="1"/>
    </row>
    <row r="1820" ht="12.75">
      <c r="AD1820" s="1"/>
    </row>
    <row r="1821" ht="12.75">
      <c r="AD1821" s="1"/>
    </row>
    <row r="1822" ht="12.75">
      <c r="AD1822" s="1"/>
    </row>
    <row r="1823" ht="12.75">
      <c r="AD1823" s="1"/>
    </row>
    <row r="1824" ht="12.75">
      <c r="AD1824" s="1"/>
    </row>
    <row r="1825" ht="12.75">
      <c r="AD1825" s="1"/>
    </row>
    <row r="1826" ht="12.75">
      <c r="AD1826" s="1"/>
    </row>
    <row r="1827" ht="12.75">
      <c r="AD1827" s="1"/>
    </row>
    <row r="1828" ht="12.75">
      <c r="AD1828" s="1"/>
    </row>
    <row r="1829" ht="12.75">
      <c r="AD1829" s="1"/>
    </row>
    <row r="1830" ht="12.75">
      <c r="AD1830" s="1"/>
    </row>
    <row r="1831" ht="12.75">
      <c r="AD1831" s="1"/>
    </row>
    <row r="1832" ht="12.75">
      <c r="AD1832" s="1"/>
    </row>
    <row r="1833" ht="12.75">
      <c r="AD1833" s="1"/>
    </row>
    <row r="1834" ht="12.75">
      <c r="AD1834" s="1"/>
    </row>
    <row r="1835" ht="12.75">
      <c r="AD1835" s="1"/>
    </row>
    <row r="1836" ht="12.75">
      <c r="AD1836" s="1"/>
    </row>
    <row r="1837" ht="12.75">
      <c r="AD1837" s="1"/>
    </row>
    <row r="1838" ht="12.75">
      <c r="AD1838" s="1"/>
    </row>
    <row r="1839" ht="12.75">
      <c r="AD1839" s="1"/>
    </row>
    <row r="1840" ht="12.75">
      <c r="AD1840" s="1"/>
    </row>
    <row r="1841" ht="12.75">
      <c r="AD1841" s="1"/>
    </row>
    <row r="1842" ht="12.75">
      <c r="AD1842" s="1"/>
    </row>
    <row r="1843" ht="12.75">
      <c r="AD1843" s="1"/>
    </row>
    <row r="1844" ht="12.75">
      <c r="AD1844" s="1"/>
    </row>
    <row r="1845" ht="12.75">
      <c r="AD1845" s="1"/>
    </row>
    <row r="1846" ht="12.75">
      <c r="AD1846" s="1"/>
    </row>
    <row r="1847" ht="12.75">
      <c r="AD1847" s="1"/>
    </row>
    <row r="1848" ht="12.75">
      <c r="AD1848" s="1"/>
    </row>
    <row r="1849" ht="12.75">
      <c r="AD1849" s="1"/>
    </row>
    <row r="1850" ht="12.75">
      <c r="AD1850" s="1"/>
    </row>
    <row r="1851" ht="12.75">
      <c r="AD1851" s="1"/>
    </row>
    <row r="1852" ht="12.75">
      <c r="AD1852" s="1"/>
    </row>
    <row r="1853" ht="12.75">
      <c r="AD1853" s="1"/>
    </row>
    <row r="1854" ht="12.75">
      <c r="AD1854" s="1"/>
    </row>
    <row r="1855" ht="12.75">
      <c r="AD1855" s="1"/>
    </row>
    <row r="1856" ht="12.75">
      <c r="AD1856" s="1"/>
    </row>
    <row r="1857" ht="12.75">
      <c r="AD1857" s="1"/>
    </row>
    <row r="1858" ht="12.75">
      <c r="AD1858" s="1"/>
    </row>
    <row r="1859" ht="12.75">
      <c r="AD1859" s="1"/>
    </row>
    <row r="1860" ht="12.75">
      <c r="AD1860" s="1"/>
    </row>
    <row r="1861" ht="12.75">
      <c r="AD1861" s="1"/>
    </row>
    <row r="1862" ht="12.75">
      <c r="AD1862" s="1"/>
    </row>
    <row r="1863" ht="12.75">
      <c r="AD1863" s="1"/>
    </row>
    <row r="1864" ht="12.75">
      <c r="AD1864" s="1"/>
    </row>
    <row r="1865" ht="12.75">
      <c r="AD1865" s="1"/>
    </row>
    <row r="1866" ht="12.75">
      <c r="AD1866" s="1"/>
    </row>
    <row r="1867" ht="12.75">
      <c r="AD1867" s="1"/>
    </row>
    <row r="1868" ht="12.75">
      <c r="AD1868" s="1"/>
    </row>
    <row r="1869" ht="12.75">
      <c r="AD1869" s="1"/>
    </row>
    <row r="1870" ht="12.75">
      <c r="AD1870" s="1"/>
    </row>
    <row r="1871" ht="12.75">
      <c r="AD1871" s="1"/>
    </row>
    <row r="1872" ht="12.75">
      <c r="AD1872" s="1"/>
    </row>
    <row r="1873" ht="12.75">
      <c r="AD1873" s="1"/>
    </row>
    <row r="1874" ht="12.75">
      <c r="AD1874" s="1"/>
    </row>
    <row r="1875" ht="12.75">
      <c r="AD1875" s="1"/>
    </row>
    <row r="1876" ht="12.75">
      <c r="AD1876" s="1"/>
    </row>
    <row r="1877" ht="12.75">
      <c r="AD1877" s="1"/>
    </row>
    <row r="1878" ht="12.75">
      <c r="AD1878" s="1"/>
    </row>
    <row r="1879" ht="12.75">
      <c r="AD1879" s="1"/>
    </row>
    <row r="1880" ht="12.75">
      <c r="AD1880" s="1"/>
    </row>
    <row r="1881" ht="12.75">
      <c r="AD1881" s="1"/>
    </row>
    <row r="1882" ht="12.75">
      <c r="AD1882" s="1"/>
    </row>
    <row r="1883" ht="12.75">
      <c r="AD1883" s="1"/>
    </row>
    <row r="1884" ht="12.75">
      <c r="AD1884" s="1"/>
    </row>
    <row r="1885" ht="12.75">
      <c r="AD1885" s="1"/>
    </row>
    <row r="1886" ht="12.75">
      <c r="AD1886" s="1"/>
    </row>
    <row r="1887" ht="12.75">
      <c r="AD1887" s="1"/>
    </row>
    <row r="1888" ht="12.75">
      <c r="AD1888" s="1"/>
    </row>
    <row r="1889" ht="12.75">
      <c r="AD1889" s="1"/>
    </row>
    <row r="1890" ht="12.75">
      <c r="AD1890" s="1"/>
    </row>
    <row r="1891" ht="12.75">
      <c r="AD1891" s="1"/>
    </row>
    <row r="1892" ht="12.75">
      <c r="AD1892" s="1"/>
    </row>
    <row r="1893" ht="12.75">
      <c r="AD1893" s="1"/>
    </row>
    <row r="1894" ht="12.75">
      <c r="AD1894" s="1"/>
    </row>
    <row r="1895" ht="12.75">
      <c r="AD1895" s="1"/>
    </row>
    <row r="1896" ht="12.75">
      <c r="AD1896" s="1"/>
    </row>
    <row r="1897" ht="12.75">
      <c r="AD1897" s="1"/>
    </row>
    <row r="1898" ht="12.75">
      <c r="AD1898" s="1"/>
    </row>
    <row r="1899" ht="12.75">
      <c r="AD1899" s="1"/>
    </row>
    <row r="1900" ht="12.75">
      <c r="AD1900" s="1"/>
    </row>
    <row r="1901" ht="12.75">
      <c r="AD1901" s="1"/>
    </row>
    <row r="1902" ht="12.75">
      <c r="AD1902" s="1"/>
    </row>
    <row r="1903" ht="12.75">
      <c r="AD1903" s="1"/>
    </row>
    <row r="1904" ht="12.75">
      <c r="AD1904" s="1"/>
    </row>
    <row r="1905" ht="12.75">
      <c r="AD1905" s="1"/>
    </row>
    <row r="1906" ht="12.75">
      <c r="AD1906" s="1"/>
    </row>
    <row r="1907" ht="12.75">
      <c r="AD1907" s="1"/>
    </row>
    <row r="1908" ht="12.75">
      <c r="AD1908" s="1"/>
    </row>
    <row r="1909" ht="12.75">
      <c r="AD1909" s="1"/>
    </row>
    <row r="1910" ht="12.75">
      <c r="AD1910" s="1"/>
    </row>
    <row r="1911" ht="12.75">
      <c r="AD1911" s="1"/>
    </row>
    <row r="1912" ht="12.75">
      <c r="AD1912" s="1"/>
    </row>
    <row r="1913" ht="12.75">
      <c r="AD1913" s="1"/>
    </row>
    <row r="1914" ht="12.75">
      <c r="AD1914" s="1"/>
    </row>
    <row r="1915" ht="12.75">
      <c r="AD1915" s="1"/>
    </row>
    <row r="1916" ht="12.75">
      <c r="AD1916" s="1"/>
    </row>
    <row r="1917" ht="12.75">
      <c r="AD1917" s="1"/>
    </row>
    <row r="1918" ht="12.75">
      <c r="AD1918" s="1"/>
    </row>
    <row r="1919" ht="12.75">
      <c r="AD1919" s="1"/>
    </row>
    <row r="1920" ht="12.75">
      <c r="AD1920" s="1"/>
    </row>
    <row r="1921" ht="12.75">
      <c r="AD1921" s="1"/>
    </row>
    <row r="1922" ht="12.75">
      <c r="AD1922" s="1"/>
    </row>
    <row r="1923" ht="12.75">
      <c r="AD1923" s="1"/>
    </row>
    <row r="1924" ht="12.75">
      <c r="AD1924" s="1"/>
    </row>
    <row r="1925" ht="12.75">
      <c r="AD1925" s="1"/>
    </row>
    <row r="1926" ht="12.75">
      <c r="AD1926" s="1"/>
    </row>
    <row r="1927" ht="12.75">
      <c r="AD1927" s="1"/>
    </row>
    <row r="1928" ht="12.75">
      <c r="AD1928" s="1"/>
    </row>
    <row r="1929" ht="12.75">
      <c r="AD1929" s="1"/>
    </row>
    <row r="1930" ht="12.75">
      <c r="AD1930" s="1"/>
    </row>
    <row r="1931" ht="12.75">
      <c r="AD1931" s="1"/>
    </row>
    <row r="1932" ht="12.75">
      <c r="AD1932" s="1"/>
    </row>
    <row r="1933" ht="12.75">
      <c r="AD1933" s="1"/>
    </row>
    <row r="1934" ht="12.75">
      <c r="AD1934" s="1"/>
    </row>
    <row r="1935" ht="12.75">
      <c r="AD1935" s="1"/>
    </row>
    <row r="1936" ht="12.75">
      <c r="AD1936" s="1"/>
    </row>
    <row r="1937" ht="12.75">
      <c r="AD1937" s="1"/>
    </row>
    <row r="1938" ht="12.75">
      <c r="AD1938" s="1"/>
    </row>
    <row r="1939" ht="12.75">
      <c r="AD1939" s="1"/>
    </row>
    <row r="1940" ht="12.75">
      <c r="AD1940" s="1"/>
    </row>
    <row r="1941" ht="12.75">
      <c r="AD1941" s="1"/>
    </row>
    <row r="1942" ht="12.75">
      <c r="AD1942" s="1"/>
    </row>
    <row r="1943" ht="12.75">
      <c r="AD1943" s="1"/>
    </row>
    <row r="1944" ht="12.75">
      <c r="AD1944" s="1"/>
    </row>
    <row r="1945" ht="12.75">
      <c r="AD1945" s="1"/>
    </row>
    <row r="1946" ht="12.75">
      <c r="AD1946" s="1"/>
    </row>
    <row r="1947" ht="12.75">
      <c r="AD1947" s="1"/>
    </row>
    <row r="1948" ht="12.75">
      <c r="AD1948" s="1"/>
    </row>
    <row r="1949" ht="12.75">
      <c r="AD1949" s="1"/>
    </row>
    <row r="1950" ht="12.75">
      <c r="AD1950" s="1"/>
    </row>
    <row r="1951" ht="12.75">
      <c r="AD1951" s="1"/>
    </row>
    <row r="1952" ht="12.75">
      <c r="AD1952" s="1"/>
    </row>
    <row r="1953" ht="12.75">
      <c r="AD1953" s="1"/>
    </row>
    <row r="1954" ht="12.75">
      <c r="AD1954" s="1"/>
    </row>
    <row r="1955" ht="12.75">
      <c r="AD1955" s="1"/>
    </row>
    <row r="1956" ht="12.75">
      <c r="AD1956" s="1"/>
    </row>
    <row r="1957" ht="12.75">
      <c r="AD1957" s="1"/>
    </row>
    <row r="1958" ht="12.75">
      <c r="AD1958" s="1"/>
    </row>
    <row r="1959" ht="12.75">
      <c r="AD1959" s="1"/>
    </row>
    <row r="1960" ht="12.75">
      <c r="AD1960" s="1"/>
    </row>
    <row r="1961" ht="12.75">
      <c r="AD1961" s="1"/>
    </row>
    <row r="1962" ht="12.75">
      <c r="AD1962" s="1"/>
    </row>
    <row r="1963" ht="12.75">
      <c r="AD1963" s="1"/>
    </row>
    <row r="1964" ht="12.75">
      <c r="AD1964" s="1"/>
    </row>
    <row r="1965" ht="12.75">
      <c r="AD1965" s="1"/>
    </row>
    <row r="1966" ht="12.75">
      <c r="AD1966" s="1"/>
    </row>
    <row r="1967" ht="12.75">
      <c r="AD1967" s="1"/>
    </row>
    <row r="1968" ht="12.75">
      <c r="AD1968" s="1"/>
    </row>
    <row r="1969" ht="12.75">
      <c r="AD1969" s="1"/>
    </row>
    <row r="1970" ht="12.75">
      <c r="AD1970" s="1"/>
    </row>
    <row r="1971" ht="12.75">
      <c r="AD1971" s="1"/>
    </row>
    <row r="1972" ht="12.75">
      <c r="AD1972" s="1"/>
    </row>
    <row r="1973" ht="12.75">
      <c r="AD1973" s="1"/>
    </row>
    <row r="1974" ht="12.75">
      <c r="AD1974" s="1"/>
    </row>
    <row r="1975" ht="12.75">
      <c r="AD1975" s="1"/>
    </row>
    <row r="1976" ht="12.75">
      <c r="AD1976" s="1"/>
    </row>
    <row r="1977" ht="12.75">
      <c r="AD1977" s="1"/>
    </row>
    <row r="1978" ht="12.75">
      <c r="AD1978" s="1"/>
    </row>
    <row r="1979" ht="12.75">
      <c r="AD1979" s="1"/>
    </row>
    <row r="1980" ht="12.75">
      <c r="AD1980" s="1"/>
    </row>
    <row r="1981" ht="12.75">
      <c r="AD1981" s="1"/>
    </row>
    <row r="1982" ht="12.75">
      <c r="AD1982" s="1"/>
    </row>
    <row r="1983" ht="12.75">
      <c r="AD1983" s="1"/>
    </row>
    <row r="1984" ht="12.75">
      <c r="AD1984" s="1"/>
    </row>
    <row r="1985" ht="12.75">
      <c r="AD1985" s="1"/>
    </row>
    <row r="1986" ht="12.75">
      <c r="AD1986" s="1"/>
    </row>
    <row r="1987" ht="12.75">
      <c r="AD1987" s="1"/>
    </row>
    <row r="1988" ht="12.75">
      <c r="AD1988" s="1"/>
    </row>
    <row r="1989" ht="12.75">
      <c r="AD1989" s="1"/>
    </row>
    <row r="1990" ht="12.75">
      <c r="AD1990" s="1"/>
    </row>
    <row r="1991" ht="12.75">
      <c r="AD1991" s="1"/>
    </row>
    <row r="1992" ht="12.75">
      <c r="AD1992" s="1"/>
    </row>
    <row r="1993" ht="12.75">
      <c r="AD1993" s="1"/>
    </row>
    <row r="1994" ht="12.75">
      <c r="AD1994" s="1"/>
    </row>
    <row r="1995" ht="12.75">
      <c r="AD1995" s="1"/>
    </row>
    <row r="1996" ht="12.75">
      <c r="AD1996" s="1"/>
    </row>
    <row r="1997" ht="12.75">
      <c r="AD1997" s="1"/>
    </row>
    <row r="1998" ht="12.75">
      <c r="AD1998" s="1"/>
    </row>
    <row r="1999" ht="12.75">
      <c r="AD1999" s="1"/>
    </row>
    <row r="2000" ht="12.75">
      <c r="AD2000" s="1"/>
    </row>
    <row r="2001" ht="12.75">
      <c r="AD2001" s="1"/>
    </row>
    <row r="2002" ht="12.75">
      <c r="AD2002" s="1"/>
    </row>
    <row r="2003" ht="12.75">
      <c r="AD2003" s="1"/>
    </row>
    <row r="2004" ht="12.75">
      <c r="AD2004" s="1"/>
    </row>
    <row r="2005" ht="12.75">
      <c r="AD2005" s="1"/>
    </row>
    <row r="2006" ht="12.75">
      <c r="AD2006" s="1"/>
    </row>
    <row r="2007" ht="12.75">
      <c r="AD2007" s="1"/>
    </row>
    <row r="2008" ht="12.75">
      <c r="AD2008" s="1"/>
    </row>
    <row r="2009" ht="12.75">
      <c r="AD2009" s="1"/>
    </row>
    <row r="2010" ht="12.75">
      <c r="AD2010" s="1"/>
    </row>
    <row r="2011" ht="12.75">
      <c r="AD2011" s="1"/>
    </row>
    <row r="2012" ht="12.75">
      <c r="AD2012" s="1"/>
    </row>
    <row r="2013" ht="12.75">
      <c r="AD2013" s="1"/>
    </row>
    <row r="2014" ht="12.75">
      <c r="AD2014" s="1"/>
    </row>
    <row r="2015" ht="12.75">
      <c r="AD2015" s="1"/>
    </row>
    <row r="2016" ht="12.75">
      <c r="AD2016" s="1"/>
    </row>
    <row r="2017" ht="12.75">
      <c r="AD2017" s="1"/>
    </row>
    <row r="2018" ht="12.75">
      <c r="AD2018" s="1"/>
    </row>
    <row r="2019" ht="12.75">
      <c r="AD2019" s="1"/>
    </row>
    <row r="2020" ht="12.75">
      <c r="AD2020" s="1"/>
    </row>
    <row r="2021" ht="12.75">
      <c r="AD2021" s="1"/>
    </row>
    <row r="2022" ht="12.75">
      <c r="AD2022" s="1"/>
    </row>
    <row r="2023" ht="12.75">
      <c r="AD2023" s="1"/>
    </row>
    <row r="2024" ht="12.75">
      <c r="AD2024" s="1"/>
    </row>
    <row r="2025" ht="12.75">
      <c r="AD2025" s="1"/>
    </row>
    <row r="2026" ht="12.75">
      <c r="AD2026" s="1"/>
    </row>
    <row r="2027" ht="12.75">
      <c r="AD2027" s="1"/>
    </row>
    <row r="2028" ht="12.75">
      <c r="AD2028" s="1"/>
    </row>
    <row r="2029" ht="12.75">
      <c r="AD2029" s="1"/>
    </row>
    <row r="2030" ht="12.75">
      <c r="AD2030" s="1"/>
    </row>
    <row r="2031" ht="12.75">
      <c r="AD2031" s="1"/>
    </row>
    <row r="2032" ht="12.75">
      <c r="AD2032" s="1"/>
    </row>
    <row r="2033" ht="12.75">
      <c r="AD2033" s="1"/>
    </row>
    <row r="2034" ht="12.75">
      <c r="AD2034" s="1"/>
    </row>
    <row r="2035" ht="12.75">
      <c r="AD2035" s="1"/>
    </row>
    <row r="2036" ht="12.75">
      <c r="AD2036" s="1"/>
    </row>
    <row r="2037" ht="12.75">
      <c r="AD2037" s="1"/>
    </row>
    <row r="2038" ht="12.75">
      <c r="AD2038" s="1"/>
    </row>
    <row r="2039" ht="12.75">
      <c r="AD2039" s="1"/>
    </row>
    <row r="2040" ht="12.75">
      <c r="AD2040" s="1"/>
    </row>
    <row r="2041" ht="12.75">
      <c r="AD2041" s="1"/>
    </row>
    <row r="2042" ht="12.75">
      <c r="AD2042" s="1"/>
    </row>
    <row r="2043" ht="12.75">
      <c r="AD2043" s="1"/>
    </row>
    <row r="2044" ht="12.75">
      <c r="AD2044" s="1"/>
    </row>
    <row r="2045" ht="12.75">
      <c r="AD2045" s="1"/>
    </row>
    <row r="2046" ht="12.75">
      <c r="AD2046" s="1"/>
    </row>
    <row r="2047" ht="12.75">
      <c r="AD2047" s="1"/>
    </row>
    <row r="2048" ht="12.75">
      <c r="AD2048" s="1"/>
    </row>
    <row r="2049" ht="12.75">
      <c r="AD2049" s="1"/>
    </row>
    <row r="2050" ht="12.75">
      <c r="AD2050" s="1"/>
    </row>
    <row r="2051" ht="12.75">
      <c r="AD2051" s="1"/>
    </row>
    <row r="2052" ht="12.75">
      <c r="AD2052" s="1"/>
    </row>
    <row r="2053" ht="12.75">
      <c r="AD2053" s="1"/>
    </row>
    <row r="2054" ht="12.75">
      <c r="AD2054" s="1"/>
    </row>
    <row r="2055" ht="12.75">
      <c r="AD2055" s="1"/>
    </row>
    <row r="2056" ht="12.75">
      <c r="AD2056" s="1"/>
    </row>
    <row r="2057" ht="12.75">
      <c r="AD2057" s="1"/>
    </row>
    <row r="2058" ht="12.75">
      <c r="AD2058" s="1"/>
    </row>
    <row r="2059" ht="12.75">
      <c r="AD2059" s="1"/>
    </row>
    <row r="2060" ht="12.75">
      <c r="AD2060" s="1"/>
    </row>
    <row r="2061" ht="12.75">
      <c r="AD2061" s="1"/>
    </row>
    <row r="2062" ht="12.75">
      <c r="AD2062" s="1"/>
    </row>
    <row r="2063" ht="12.75">
      <c r="AD2063" s="1"/>
    </row>
    <row r="2064" ht="12.75">
      <c r="AD2064" s="1"/>
    </row>
    <row r="2065" ht="12.75">
      <c r="AD2065" s="1"/>
    </row>
    <row r="2066" ht="12.75">
      <c r="AD2066" s="1"/>
    </row>
    <row r="2067" ht="12.75">
      <c r="AD2067" s="1"/>
    </row>
    <row r="2068" ht="12.75">
      <c r="AD2068" s="1"/>
    </row>
    <row r="2069" ht="12.75">
      <c r="AD2069" s="1"/>
    </row>
    <row r="2070" ht="12.75">
      <c r="AD2070" s="1"/>
    </row>
    <row r="2071" ht="12.75">
      <c r="AD2071" s="1"/>
    </row>
    <row r="2072" ht="12.75">
      <c r="AD2072" s="1"/>
    </row>
    <row r="2073" ht="12.75">
      <c r="AD2073" s="1"/>
    </row>
    <row r="2074" ht="12.75">
      <c r="AD2074" s="1"/>
    </row>
    <row r="2075" ht="12.75">
      <c r="AD2075" s="1"/>
    </row>
    <row r="2076" ht="12.75">
      <c r="AD2076" s="1"/>
    </row>
    <row r="2077" ht="12.75">
      <c r="AD2077" s="1"/>
    </row>
    <row r="2078" ht="12.75">
      <c r="AD2078" s="1"/>
    </row>
    <row r="2079" ht="12.75">
      <c r="AD2079" s="1"/>
    </row>
    <row r="2080" ht="12.75">
      <c r="AD2080" s="1"/>
    </row>
    <row r="2081" ht="12.75">
      <c r="AD2081" s="1"/>
    </row>
    <row r="2082" ht="12.75">
      <c r="AD2082" s="1"/>
    </row>
    <row r="2083" ht="12.75">
      <c r="AD2083" s="1"/>
    </row>
    <row r="2084" ht="12.75">
      <c r="AD2084" s="1"/>
    </row>
    <row r="2085" ht="12.75">
      <c r="AD2085" s="1"/>
    </row>
    <row r="2086" ht="12.75">
      <c r="AD2086" s="1"/>
    </row>
    <row r="2087" ht="12.75">
      <c r="AD2087" s="1"/>
    </row>
    <row r="2088" ht="12.75">
      <c r="AD2088" s="1"/>
    </row>
    <row r="2089" ht="12.75">
      <c r="AD2089" s="1"/>
    </row>
    <row r="2090" ht="12.75">
      <c r="AD2090" s="1"/>
    </row>
    <row r="2091" ht="12.75">
      <c r="AD2091" s="1"/>
    </row>
    <row r="2092" ht="12.75">
      <c r="AD2092" s="1"/>
    </row>
    <row r="2093" ht="12.75">
      <c r="AD2093" s="1"/>
    </row>
    <row r="2094" ht="12.75">
      <c r="AD2094" s="1"/>
    </row>
    <row r="2095" ht="12.75">
      <c r="AD2095" s="1"/>
    </row>
    <row r="2096" ht="12.75">
      <c r="AD2096" s="1"/>
    </row>
    <row r="2097" ht="12.75">
      <c r="AD2097" s="1"/>
    </row>
    <row r="2098" ht="12.75">
      <c r="AD2098" s="1"/>
    </row>
    <row r="2099" ht="12.75">
      <c r="AD2099" s="1"/>
    </row>
    <row r="2100" ht="12.75">
      <c r="AD2100" s="1"/>
    </row>
    <row r="2101" ht="12.75">
      <c r="AD2101" s="1"/>
    </row>
    <row r="2102" ht="12.75">
      <c r="AD2102" s="1"/>
    </row>
    <row r="2103" ht="12.75">
      <c r="AD2103" s="1"/>
    </row>
    <row r="2104" ht="12.75">
      <c r="AD2104" s="1"/>
    </row>
    <row r="2105" ht="12.75">
      <c r="AD2105" s="1"/>
    </row>
    <row r="2106" ht="12.75">
      <c r="AD2106" s="1"/>
    </row>
    <row r="2107" ht="12.75">
      <c r="AD2107" s="1"/>
    </row>
    <row r="2108" ht="12.75">
      <c r="AD2108" s="1"/>
    </row>
    <row r="2109" ht="12.75">
      <c r="AD2109" s="1"/>
    </row>
    <row r="2110" ht="12.75">
      <c r="AD2110" s="1"/>
    </row>
    <row r="2111" ht="12.75">
      <c r="AD2111" s="1"/>
    </row>
    <row r="2112" ht="12.75">
      <c r="AD2112" s="1"/>
    </row>
    <row r="2113" ht="12.75">
      <c r="AD2113" s="1"/>
    </row>
    <row r="2114" ht="12.75">
      <c r="AD2114" s="1"/>
    </row>
    <row r="2115" ht="12.75">
      <c r="AD2115" s="1"/>
    </row>
    <row r="2116" ht="12.75">
      <c r="AD2116" s="1"/>
    </row>
    <row r="2117" ht="12.75">
      <c r="AD2117" s="1"/>
    </row>
    <row r="2118" ht="12.75">
      <c r="AD2118" s="1"/>
    </row>
    <row r="2119" ht="12.75">
      <c r="AD2119" s="1"/>
    </row>
    <row r="2120" ht="12.75">
      <c r="AD2120" s="1"/>
    </row>
    <row r="2121" ht="12.75">
      <c r="AD2121" s="1"/>
    </row>
    <row r="2122" ht="12.75">
      <c r="AD2122" s="1"/>
    </row>
    <row r="2123" ht="12.75">
      <c r="AD2123" s="1"/>
    </row>
    <row r="2124" ht="12.75">
      <c r="AD2124" s="1"/>
    </row>
    <row r="2125" ht="12.75">
      <c r="AD2125" s="1"/>
    </row>
    <row r="2126" ht="12.75">
      <c r="AD2126" s="1"/>
    </row>
    <row r="2127" ht="12.75">
      <c r="AD2127" s="1"/>
    </row>
    <row r="2128" ht="12.75">
      <c r="AD2128" s="1"/>
    </row>
    <row r="2129" ht="12.75">
      <c r="AD2129" s="1"/>
    </row>
    <row r="2130" ht="12.75">
      <c r="AD2130" s="1"/>
    </row>
    <row r="2131" ht="12.75">
      <c r="AD2131" s="1"/>
    </row>
    <row r="2132" ht="12.75">
      <c r="AD2132" s="1"/>
    </row>
    <row r="2133" ht="12.75">
      <c r="AD2133" s="1"/>
    </row>
    <row r="2134" ht="12.75">
      <c r="AD2134" s="1"/>
    </row>
    <row r="2135" ht="12.75">
      <c r="AD2135" s="1"/>
    </row>
    <row r="2136" ht="12.75">
      <c r="AD2136" s="1"/>
    </row>
    <row r="2137" ht="12.75">
      <c r="AD2137" s="1"/>
    </row>
    <row r="2138" ht="12.75">
      <c r="AD2138" s="1"/>
    </row>
    <row r="2139" ht="12.75">
      <c r="AD2139" s="1"/>
    </row>
    <row r="2140" ht="12.75">
      <c r="AD2140" s="1"/>
    </row>
    <row r="2141" ht="12.75">
      <c r="AD2141" s="1"/>
    </row>
    <row r="2142" ht="12.75">
      <c r="AD2142" s="1"/>
    </row>
    <row r="2143" ht="12.75">
      <c r="AD2143" s="1"/>
    </row>
    <row r="2144" ht="12.75">
      <c r="AD2144" s="1"/>
    </row>
    <row r="2145" ht="12.75">
      <c r="AD2145" s="1"/>
    </row>
    <row r="2146" ht="12.75">
      <c r="AD2146" s="1"/>
    </row>
    <row r="2147" ht="12.75">
      <c r="AD2147" s="1"/>
    </row>
    <row r="2148" ht="12.75">
      <c r="AD2148" s="1"/>
    </row>
    <row r="2149" ht="12.75">
      <c r="AD2149" s="1"/>
    </row>
    <row r="2150" ht="12.75">
      <c r="AD2150" s="1"/>
    </row>
    <row r="2151" ht="12.75">
      <c r="AD2151" s="1"/>
    </row>
    <row r="2152" ht="12.75">
      <c r="AD2152" s="1"/>
    </row>
    <row r="2153" ht="12.75">
      <c r="AD2153" s="1"/>
    </row>
    <row r="2154" ht="12.75">
      <c r="AD2154" s="1"/>
    </row>
    <row r="2155" ht="12.75">
      <c r="AD2155" s="1"/>
    </row>
    <row r="2156" ht="12.75">
      <c r="AD2156" s="1"/>
    </row>
    <row r="2157" ht="12.75">
      <c r="AD2157" s="1"/>
    </row>
    <row r="2158" ht="12.75">
      <c r="AD2158" s="1"/>
    </row>
    <row r="2159" ht="12.75">
      <c r="AD2159" s="1"/>
    </row>
    <row r="2160" ht="12.75">
      <c r="AD2160" s="1"/>
    </row>
    <row r="2161" ht="12.75">
      <c r="AD2161" s="1"/>
    </row>
    <row r="2162" ht="12.75">
      <c r="AD2162" s="1"/>
    </row>
    <row r="2163" ht="12.75">
      <c r="AD2163" s="1"/>
    </row>
    <row r="2164" ht="12.75">
      <c r="AD2164" s="1"/>
    </row>
    <row r="2165" ht="12.75">
      <c r="AD2165" s="1"/>
    </row>
    <row r="2166" ht="12.75">
      <c r="AD2166" s="1"/>
    </row>
    <row r="2167" ht="12.75">
      <c r="AD2167" s="1"/>
    </row>
    <row r="2168" ht="12.75">
      <c r="AD2168" s="1"/>
    </row>
    <row r="2169" ht="12.75">
      <c r="AD2169" s="1"/>
    </row>
    <row r="2170" ht="12.75">
      <c r="AD2170" s="1"/>
    </row>
    <row r="2171" ht="12.75">
      <c r="AD2171" s="1"/>
    </row>
    <row r="2172" ht="12.75">
      <c r="AD2172" s="1"/>
    </row>
    <row r="2173" ht="12.75">
      <c r="AD2173" s="1"/>
    </row>
    <row r="2174" ht="12.75">
      <c r="AD2174" s="1"/>
    </row>
    <row r="2175" ht="12.75">
      <c r="AD2175" s="1"/>
    </row>
    <row r="2176" ht="12.75">
      <c r="AD2176" s="1"/>
    </row>
    <row r="2177" ht="12.75">
      <c r="AD2177" s="1"/>
    </row>
    <row r="2178" ht="12.75">
      <c r="AD2178" s="1"/>
    </row>
    <row r="2179" ht="12.75">
      <c r="AD2179" s="1"/>
    </row>
    <row r="2180" ht="12.75">
      <c r="AD2180" s="1"/>
    </row>
    <row r="2181" ht="12.75">
      <c r="AD2181" s="1"/>
    </row>
    <row r="2182" ht="12.75">
      <c r="AD2182" s="1"/>
    </row>
    <row r="2183" ht="12.75">
      <c r="AD2183" s="1"/>
    </row>
    <row r="2184" ht="12.75">
      <c r="AD2184" s="1"/>
    </row>
    <row r="2185" ht="12.75">
      <c r="AD2185" s="1"/>
    </row>
    <row r="2186" ht="12.75">
      <c r="AD2186" s="1"/>
    </row>
    <row r="2187" ht="12.75">
      <c r="AD2187" s="1"/>
    </row>
    <row r="2188" ht="12.75">
      <c r="AD2188" s="1"/>
    </row>
    <row r="2189" ht="12.75">
      <c r="AD2189" s="1"/>
    </row>
    <row r="2190" ht="12.75">
      <c r="AD2190" s="1"/>
    </row>
    <row r="2191" ht="12.75">
      <c r="AD2191" s="1"/>
    </row>
    <row r="2192" ht="12.75">
      <c r="AD2192" s="1"/>
    </row>
    <row r="2193" ht="12.75">
      <c r="AD2193" s="1"/>
    </row>
    <row r="2194" ht="12.75">
      <c r="AD2194" s="1"/>
    </row>
    <row r="2195" ht="12.75">
      <c r="AD2195" s="1"/>
    </row>
    <row r="2196" ht="12.75">
      <c r="AD2196" s="1"/>
    </row>
    <row r="2197" ht="12.75">
      <c r="AD2197" s="1"/>
    </row>
    <row r="2198" ht="12.75">
      <c r="AD2198" s="1"/>
    </row>
    <row r="2199" ht="12.75">
      <c r="AD2199" s="1"/>
    </row>
    <row r="2200" ht="12.75">
      <c r="AD2200" s="1"/>
    </row>
    <row r="2201" ht="12.75">
      <c r="AD2201" s="1"/>
    </row>
    <row r="2202" ht="12.75">
      <c r="AD2202" s="1"/>
    </row>
    <row r="2203" ht="12.75">
      <c r="AD2203" s="1"/>
    </row>
    <row r="2204" ht="12.75">
      <c r="AD2204" s="1"/>
    </row>
    <row r="2205" ht="12.75">
      <c r="AD2205" s="1"/>
    </row>
    <row r="2206" ht="12.75">
      <c r="AD2206" s="1"/>
    </row>
    <row r="2207" ht="12.75">
      <c r="AD2207" s="1"/>
    </row>
    <row r="2208" ht="12.75">
      <c r="AD2208" s="1"/>
    </row>
    <row r="2209" ht="12.75">
      <c r="AD2209" s="1"/>
    </row>
    <row r="2210" ht="12.75">
      <c r="AD2210" s="1"/>
    </row>
    <row r="2211" ht="12.75">
      <c r="AD2211" s="1"/>
    </row>
    <row r="2212" ht="12.75">
      <c r="AD2212" s="1"/>
    </row>
    <row r="2213" ht="12.75">
      <c r="AD2213" s="1"/>
    </row>
    <row r="2214" ht="12.75">
      <c r="AD2214" s="1"/>
    </row>
    <row r="2215" ht="12.75">
      <c r="AD2215" s="1"/>
    </row>
    <row r="2216" ht="12.75">
      <c r="AD2216" s="1"/>
    </row>
    <row r="2217" ht="12.75">
      <c r="AD2217" s="1"/>
    </row>
    <row r="2218" ht="12.75">
      <c r="AD2218" s="1"/>
    </row>
    <row r="2219" ht="12.75">
      <c r="AD2219" s="1"/>
    </row>
    <row r="2220" ht="12.75">
      <c r="AD2220" s="1"/>
    </row>
    <row r="2221" ht="12.75">
      <c r="AD2221" s="1"/>
    </row>
    <row r="2222" ht="12.75">
      <c r="AD2222" s="1"/>
    </row>
    <row r="2223" ht="12.75">
      <c r="AD2223" s="1"/>
    </row>
    <row r="2224" ht="12.75">
      <c r="AD2224" s="1"/>
    </row>
    <row r="2225" ht="12.75">
      <c r="AD2225" s="1"/>
    </row>
    <row r="2226" ht="12.75">
      <c r="AD2226" s="1"/>
    </row>
    <row r="2227" ht="12.75">
      <c r="AD2227" s="1"/>
    </row>
    <row r="2228" ht="12.75">
      <c r="AD2228" s="1"/>
    </row>
    <row r="2229" ht="12.75">
      <c r="AD2229" s="1"/>
    </row>
    <row r="2230" ht="12.75">
      <c r="AD2230" s="1"/>
    </row>
    <row r="2231" ht="12.75">
      <c r="AD2231" s="1"/>
    </row>
    <row r="2232" ht="12.75">
      <c r="AD2232" s="1"/>
    </row>
    <row r="2233" ht="12.75">
      <c r="AD2233" s="1"/>
    </row>
    <row r="2234" ht="12.75">
      <c r="AD2234" s="1"/>
    </row>
    <row r="2235" ht="12.75">
      <c r="AD2235" s="1"/>
    </row>
    <row r="2236" ht="12.75">
      <c r="AD2236" s="1"/>
    </row>
    <row r="2237" ht="12.75">
      <c r="AD2237" s="1"/>
    </row>
    <row r="2238" ht="12.75">
      <c r="AD2238" s="1"/>
    </row>
    <row r="2239" ht="12.75">
      <c r="AD2239" s="1"/>
    </row>
    <row r="2240" ht="12.75">
      <c r="AD2240" s="1"/>
    </row>
    <row r="2241" ht="12.75">
      <c r="AD2241" s="1"/>
    </row>
    <row r="2242" ht="12.75">
      <c r="AD2242" s="1"/>
    </row>
    <row r="2243" ht="12.75">
      <c r="AD2243" s="1"/>
    </row>
    <row r="2244" ht="12.75">
      <c r="AD2244" s="1"/>
    </row>
    <row r="2245" ht="12.75">
      <c r="AD2245" s="1"/>
    </row>
    <row r="2246" ht="12.75">
      <c r="AD2246" s="1"/>
    </row>
    <row r="2247" ht="12.75">
      <c r="AD2247" s="1"/>
    </row>
    <row r="2248" ht="12.75">
      <c r="AD2248" s="1"/>
    </row>
    <row r="2249" ht="12.75">
      <c r="AD2249" s="1"/>
    </row>
    <row r="2250" ht="12.75">
      <c r="AD2250" s="1"/>
    </row>
    <row r="2251" ht="12.75">
      <c r="AD2251" s="1"/>
    </row>
    <row r="2252" ht="12.75">
      <c r="AD2252" s="1"/>
    </row>
    <row r="2253" ht="12.75">
      <c r="AD2253" s="1"/>
    </row>
    <row r="2254" ht="12.75">
      <c r="AD2254" s="1"/>
    </row>
    <row r="2255" ht="12.75">
      <c r="AD2255" s="1"/>
    </row>
    <row r="2256" ht="12.75">
      <c r="AD2256" s="1"/>
    </row>
    <row r="2257" ht="12.75">
      <c r="AD2257" s="1"/>
    </row>
    <row r="2258" ht="12.75">
      <c r="AD2258" s="1"/>
    </row>
    <row r="2259" ht="12.75">
      <c r="AD2259" s="1"/>
    </row>
    <row r="2260" ht="12.75">
      <c r="AD2260" s="1"/>
    </row>
    <row r="2261" ht="12.75">
      <c r="AD2261" s="1"/>
    </row>
    <row r="2262" ht="12.75">
      <c r="AD2262" s="1"/>
    </row>
    <row r="2263" ht="12.75">
      <c r="AD2263" s="1"/>
    </row>
    <row r="2264" ht="12.75">
      <c r="AD2264" s="1"/>
    </row>
    <row r="2265" ht="12.75">
      <c r="AD2265" s="1"/>
    </row>
    <row r="2266" ht="12.75">
      <c r="AD2266" s="1"/>
    </row>
    <row r="2267" ht="12.75">
      <c r="AD2267" s="1"/>
    </row>
    <row r="2268" ht="12.75">
      <c r="AD2268" s="1"/>
    </row>
    <row r="2269" ht="12.75">
      <c r="AD2269" s="1"/>
    </row>
    <row r="2270" ht="12.75">
      <c r="AD2270" s="1"/>
    </row>
    <row r="2271" ht="12.75">
      <c r="AD2271" s="1"/>
    </row>
    <row r="2272" ht="12.75">
      <c r="AD2272" s="1"/>
    </row>
    <row r="2273" ht="12.75">
      <c r="AD2273" s="1"/>
    </row>
    <row r="2274" ht="12.75">
      <c r="AD2274" s="1"/>
    </row>
    <row r="2275" ht="12.75">
      <c r="AD2275" s="1"/>
    </row>
    <row r="2276" ht="12.75">
      <c r="AD2276" s="1"/>
    </row>
    <row r="2277" ht="12.75">
      <c r="AD2277" s="1"/>
    </row>
    <row r="2278" ht="12.75">
      <c r="AD2278" s="1"/>
    </row>
    <row r="2279" ht="12.75">
      <c r="AD2279" s="1"/>
    </row>
    <row r="2280" ht="12.75">
      <c r="AD2280" s="1"/>
    </row>
    <row r="2281" ht="12.75">
      <c r="AD2281" s="1"/>
    </row>
    <row r="2282" ht="12.75">
      <c r="AD2282" s="1"/>
    </row>
    <row r="2283" ht="12.75">
      <c r="AD2283" s="1"/>
    </row>
    <row r="2284" ht="12.75">
      <c r="AD2284" s="1"/>
    </row>
    <row r="2285" ht="12.75">
      <c r="AD2285" s="1"/>
    </row>
    <row r="2286" ht="12.75">
      <c r="AD2286" s="1"/>
    </row>
    <row r="2287" ht="12.75">
      <c r="AD2287" s="1"/>
    </row>
    <row r="2288" ht="12.75">
      <c r="AD2288" s="1"/>
    </row>
    <row r="2289" ht="12.75">
      <c r="AD2289" s="1"/>
    </row>
    <row r="2290" ht="12.75">
      <c r="AD2290" s="1"/>
    </row>
    <row r="2291" ht="12.75">
      <c r="AD2291" s="1"/>
    </row>
    <row r="2292" ht="12.75">
      <c r="AD2292" s="1"/>
    </row>
    <row r="2293" ht="12.75">
      <c r="AD2293" s="1"/>
    </row>
    <row r="2294" ht="12.75">
      <c r="AD2294" s="1"/>
    </row>
    <row r="2295" ht="12.75">
      <c r="AD2295" s="1"/>
    </row>
    <row r="2296" ht="12.75">
      <c r="AD2296" s="1"/>
    </row>
    <row r="2297" ht="12.75">
      <c r="AD2297" s="1"/>
    </row>
    <row r="2298" ht="12.75">
      <c r="AD2298" s="1"/>
    </row>
    <row r="2299" ht="12.75">
      <c r="AD2299" s="1"/>
    </row>
    <row r="2300" ht="12.75">
      <c r="AD2300" s="1"/>
    </row>
    <row r="2301" ht="12.75">
      <c r="AD2301" s="1"/>
    </row>
    <row r="2302" ht="12.75">
      <c r="AD2302" s="1"/>
    </row>
    <row r="2303" ht="12.75">
      <c r="AD2303" s="1"/>
    </row>
    <row r="2304" ht="12.75">
      <c r="AD2304" s="1"/>
    </row>
    <row r="2305" ht="12.75">
      <c r="AD2305" s="1"/>
    </row>
    <row r="2306" ht="12.75">
      <c r="AD2306" s="1"/>
    </row>
    <row r="2307" ht="12.75">
      <c r="AD2307" s="1"/>
    </row>
    <row r="2308" ht="12.75">
      <c r="AD2308" s="1"/>
    </row>
    <row r="2309" ht="12.75">
      <c r="AD2309" s="1"/>
    </row>
    <row r="2310" ht="12.75">
      <c r="AD2310" s="1"/>
    </row>
    <row r="2311" ht="12.75">
      <c r="AD2311" s="1"/>
    </row>
    <row r="2312" ht="12.75">
      <c r="AD2312" s="1"/>
    </row>
    <row r="2313" ht="12.75">
      <c r="AD2313" s="1"/>
    </row>
    <row r="2314" ht="12.75">
      <c r="AD2314" s="1"/>
    </row>
    <row r="2315" ht="12.75">
      <c r="AD2315" s="1"/>
    </row>
    <row r="2316" ht="12.75">
      <c r="AD2316" s="1"/>
    </row>
    <row r="2317" ht="12.75">
      <c r="AD2317" s="1"/>
    </row>
    <row r="2318" ht="12.75">
      <c r="AD2318" s="1"/>
    </row>
    <row r="2319" ht="12.75">
      <c r="AD2319" s="1"/>
    </row>
    <row r="2320" ht="12.75">
      <c r="AD2320" s="1"/>
    </row>
    <row r="2321" ht="12.75">
      <c r="AD2321" s="1"/>
    </row>
    <row r="2322" ht="12.75">
      <c r="AD2322" s="1"/>
    </row>
    <row r="2323" ht="12.75">
      <c r="AD2323" s="1"/>
    </row>
    <row r="2324" ht="12.75">
      <c r="AD2324" s="1"/>
    </row>
    <row r="2325" ht="12.75">
      <c r="AD2325" s="1"/>
    </row>
    <row r="2326" ht="12.75">
      <c r="AD2326" s="1"/>
    </row>
    <row r="2327" ht="12.75">
      <c r="AD2327" s="1"/>
    </row>
    <row r="2328" ht="12.75">
      <c r="AD2328" s="1"/>
    </row>
    <row r="2329" ht="12.75">
      <c r="AD2329" s="1"/>
    </row>
    <row r="2330" ht="12.75">
      <c r="AD2330" s="1"/>
    </row>
    <row r="2331" ht="12.75">
      <c r="AD2331" s="1"/>
    </row>
    <row r="2332" ht="12.75">
      <c r="AD2332" s="1"/>
    </row>
    <row r="2333" ht="12.75">
      <c r="AD2333" s="1"/>
    </row>
    <row r="2334" ht="12.75">
      <c r="AD2334" s="1"/>
    </row>
    <row r="2335" ht="12.75">
      <c r="AD2335" s="1"/>
    </row>
    <row r="2336" ht="12.75">
      <c r="AD2336" s="1"/>
    </row>
    <row r="2337" ht="12.75">
      <c r="AD2337" s="1"/>
    </row>
    <row r="2338" ht="12.75">
      <c r="AD2338" s="1"/>
    </row>
    <row r="2339" ht="12.75">
      <c r="AD2339" s="1"/>
    </row>
    <row r="2340" ht="12.75">
      <c r="AD2340" s="1"/>
    </row>
    <row r="2341" ht="12.75">
      <c r="AD2341" s="1"/>
    </row>
    <row r="2342" ht="12.75">
      <c r="AD2342" s="1"/>
    </row>
    <row r="2343" ht="12.75">
      <c r="AD2343" s="1"/>
    </row>
    <row r="2344" ht="12.75">
      <c r="AD2344" s="1"/>
    </row>
    <row r="2345" ht="12.75">
      <c r="AD2345" s="1"/>
    </row>
    <row r="2346" ht="12.75">
      <c r="AD2346" s="1"/>
    </row>
    <row r="2347" ht="12.75">
      <c r="AD2347" s="1"/>
    </row>
    <row r="2348" ht="12.75">
      <c r="AD2348" s="1"/>
    </row>
    <row r="2349" ht="12.75">
      <c r="AD2349" s="1"/>
    </row>
    <row r="2350" ht="12.75">
      <c r="AD2350" s="1"/>
    </row>
    <row r="2351" ht="12.75">
      <c r="AD2351" s="1"/>
    </row>
    <row r="2352" ht="12.75">
      <c r="AD2352" s="1"/>
    </row>
    <row r="2353" ht="12.75">
      <c r="AD2353" s="1"/>
    </row>
    <row r="2354" ht="12.75">
      <c r="AD2354" s="1"/>
    </row>
    <row r="2355" ht="12.75">
      <c r="AD2355" s="1"/>
    </row>
    <row r="2356" ht="12.75">
      <c r="AD2356" s="1"/>
    </row>
    <row r="2357" ht="12.75">
      <c r="AD2357" s="1"/>
    </row>
    <row r="2358" ht="12.75">
      <c r="AD2358" s="1"/>
    </row>
    <row r="2359" ht="12.75">
      <c r="AD2359" s="1"/>
    </row>
    <row r="2360" ht="12.75">
      <c r="AD2360" s="1"/>
    </row>
    <row r="2361" ht="12.75">
      <c r="AD2361" s="1"/>
    </row>
    <row r="2362" ht="12.75">
      <c r="AD2362" s="1"/>
    </row>
    <row r="2363" ht="12.75">
      <c r="AD2363" s="1"/>
    </row>
    <row r="2364" ht="12.75">
      <c r="AD2364" s="1"/>
    </row>
    <row r="2365" ht="12.75">
      <c r="AD2365" s="1"/>
    </row>
    <row r="2366" ht="12.75">
      <c r="AD2366" s="1"/>
    </row>
    <row r="2367" ht="12.75">
      <c r="AD2367" s="1"/>
    </row>
    <row r="2368" ht="12.75">
      <c r="AD2368" s="1"/>
    </row>
    <row r="2369" ht="12.75">
      <c r="AD2369" s="1"/>
    </row>
    <row r="2370" ht="12.75">
      <c r="AD2370" s="1"/>
    </row>
    <row r="2371" ht="12.75">
      <c r="AD2371" s="1"/>
    </row>
    <row r="2372" ht="12.75">
      <c r="AD2372" s="1"/>
    </row>
    <row r="2373" ht="12.75">
      <c r="AD2373" s="1"/>
    </row>
    <row r="2374" ht="12.75">
      <c r="AD2374" s="1"/>
    </row>
    <row r="2375" ht="12.75">
      <c r="AD2375" s="1"/>
    </row>
    <row r="2376" ht="12.75">
      <c r="AD2376" s="1"/>
    </row>
    <row r="2377" ht="12.75">
      <c r="AD2377" s="1"/>
    </row>
    <row r="2378" ht="12.75">
      <c r="AD2378" s="1"/>
    </row>
    <row r="2379" ht="12.75">
      <c r="AD2379" s="1"/>
    </row>
    <row r="2380" ht="12.75">
      <c r="AD2380" s="1"/>
    </row>
    <row r="2381" ht="12.75">
      <c r="AD2381" s="1"/>
    </row>
    <row r="2382" ht="12.75">
      <c r="AD2382" s="1"/>
    </row>
    <row r="2383" ht="12.75">
      <c r="AD2383" s="1"/>
    </row>
    <row r="2384" ht="12.75">
      <c r="AD2384" s="1"/>
    </row>
    <row r="2385" ht="12.75">
      <c r="AD2385" s="1"/>
    </row>
    <row r="2386" ht="12.75">
      <c r="AD2386" s="1"/>
    </row>
    <row r="2387" ht="12.75">
      <c r="AD2387" s="1"/>
    </row>
    <row r="2388" ht="12.75">
      <c r="AD2388" s="1"/>
    </row>
    <row r="2389" ht="12.75">
      <c r="AD2389" s="1"/>
    </row>
    <row r="2390" ht="12.75">
      <c r="AD2390" s="1"/>
    </row>
    <row r="2391" ht="12.75">
      <c r="AD2391" s="1"/>
    </row>
    <row r="2392" ht="12.75">
      <c r="AD2392" s="1"/>
    </row>
    <row r="2393" ht="12.75">
      <c r="AD2393" s="1"/>
    </row>
    <row r="2394" ht="12.75">
      <c r="AD2394" s="1"/>
    </row>
    <row r="2395" ht="12.75">
      <c r="AD2395" s="1"/>
    </row>
    <row r="2396" ht="12.75">
      <c r="AD2396" s="1"/>
    </row>
    <row r="2397" ht="12.75">
      <c r="AD2397" s="1"/>
    </row>
    <row r="2398" ht="12.75">
      <c r="AD2398" s="1"/>
    </row>
    <row r="2399" ht="12.75">
      <c r="AD2399" s="1"/>
    </row>
    <row r="2400" ht="12.75">
      <c r="AD2400" s="1"/>
    </row>
    <row r="2401" ht="12.75">
      <c r="AD2401" s="1"/>
    </row>
    <row r="2402" ht="12.75">
      <c r="AD2402" s="1"/>
    </row>
    <row r="2403" ht="12.75">
      <c r="AD2403" s="1"/>
    </row>
    <row r="2404" ht="12.75">
      <c r="AD2404" s="1"/>
    </row>
    <row r="2405" ht="12.75">
      <c r="AD2405" s="1"/>
    </row>
    <row r="2406" ht="12.75">
      <c r="AD2406" s="1"/>
    </row>
    <row r="2407" ht="12.75">
      <c r="AD2407" s="1"/>
    </row>
    <row r="2408" ht="12.75">
      <c r="AD2408" s="1"/>
    </row>
    <row r="2409" ht="12.75">
      <c r="AD2409" s="1"/>
    </row>
    <row r="2410" ht="12.75">
      <c r="AD2410" s="1"/>
    </row>
    <row r="2411" ht="12.75">
      <c r="AD2411" s="1"/>
    </row>
    <row r="2412" ht="12.75">
      <c r="AD2412" s="1"/>
    </row>
    <row r="2413" ht="12.75">
      <c r="AD2413" s="1"/>
    </row>
    <row r="2414" ht="12.75">
      <c r="AD2414" s="1"/>
    </row>
    <row r="2415" ht="12.75">
      <c r="AD2415" s="1"/>
    </row>
    <row r="2416" ht="12.75">
      <c r="AD2416" s="1"/>
    </row>
    <row r="2417" ht="12.75">
      <c r="AD2417" s="1"/>
    </row>
    <row r="2418" ht="12.75">
      <c r="AD2418" s="1"/>
    </row>
    <row r="2419" ht="12.75">
      <c r="AD2419" s="1"/>
    </row>
    <row r="2420" ht="12.75">
      <c r="AD2420" s="1"/>
    </row>
    <row r="2421" ht="12.75">
      <c r="AD2421" s="1"/>
    </row>
    <row r="2422" ht="12.75">
      <c r="AD2422" s="1"/>
    </row>
    <row r="2423" ht="12.75">
      <c r="AD2423" s="1"/>
    </row>
    <row r="2424" ht="12.75">
      <c r="AD2424" s="1"/>
    </row>
    <row r="2425" ht="12.75">
      <c r="AD2425" s="1"/>
    </row>
    <row r="2426" ht="12.75">
      <c r="AD2426" s="1"/>
    </row>
    <row r="2427" ht="12.75">
      <c r="AD2427" s="1"/>
    </row>
    <row r="2428" ht="12.75">
      <c r="AD2428" s="1"/>
    </row>
    <row r="2429" ht="12.75">
      <c r="AD2429" s="1"/>
    </row>
    <row r="2430" ht="12.75">
      <c r="AD2430" s="1"/>
    </row>
    <row r="2431" ht="12.75">
      <c r="AD2431" s="1"/>
    </row>
    <row r="2432" ht="12.75">
      <c r="AD2432" s="1"/>
    </row>
    <row r="2433" ht="12.75">
      <c r="AD2433" s="1"/>
    </row>
    <row r="2434" ht="12.75">
      <c r="AD2434" s="1"/>
    </row>
    <row r="2435" ht="12.75">
      <c r="AD2435" s="1"/>
    </row>
    <row r="2436" ht="12.75">
      <c r="AD2436" s="1"/>
    </row>
    <row r="2437" ht="12.75">
      <c r="AD2437" s="1"/>
    </row>
    <row r="2438" ht="12.75">
      <c r="AD2438" s="1"/>
    </row>
    <row r="2439" ht="12.75">
      <c r="AD2439" s="1"/>
    </row>
    <row r="2440" ht="12.75">
      <c r="AD2440" s="1"/>
    </row>
    <row r="2441" ht="12.75">
      <c r="AD2441" s="1"/>
    </row>
    <row r="2442" ht="12.75">
      <c r="AD2442" s="1"/>
    </row>
    <row r="2443" ht="12.75">
      <c r="AD2443" s="1"/>
    </row>
    <row r="2444" ht="12.75">
      <c r="AD2444" s="1"/>
    </row>
    <row r="2445" ht="12.75">
      <c r="AD2445" s="1"/>
    </row>
    <row r="2446" ht="12.75">
      <c r="AD2446" s="1"/>
    </row>
    <row r="2447" ht="12.75">
      <c r="AD2447" s="1"/>
    </row>
    <row r="2448" ht="12.75">
      <c r="AD2448" s="1"/>
    </row>
    <row r="2449" ht="12.75">
      <c r="AD2449" s="1"/>
    </row>
    <row r="2450" ht="12.75">
      <c r="AD2450" s="1"/>
    </row>
    <row r="2451" ht="12.75">
      <c r="AD2451" s="1"/>
    </row>
    <row r="2452" ht="12.75">
      <c r="AD2452" s="1"/>
    </row>
    <row r="2453" ht="12.75">
      <c r="AD2453" s="1"/>
    </row>
    <row r="2454" ht="12.75">
      <c r="AD2454" s="1"/>
    </row>
    <row r="2455" ht="12.75">
      <c r="AD2455" s="1"/>
    </row>
    <row r="2456" ht="12.75">
      <c r="AD2456" s="1"/>
    </row>
    <row r="2457" ht="12.75">
      <c r="AD2457" s="1"/>
    </row>
    <row r="2458" ht="12.75">
      <c r="AD2458" s="1"/>
    </row>
    <row r="2459" ht="12.75">
      <c r="AD2459" s="1"/>
    </row>
    <row r="2460" ht="12.75">
      <c r="AD2460" s="1"/>
    </row>
    <row r="2461" ht="12.75">
      <c r="AD2461" s="1"/>
    </row>
    <row r="2462" ht="12.75">
      <c r="AD2462" s="1"/>
    </row>
    <row r="2463" ht="12.75">
      <c r="AD2463" s="1"/>
    </row>
    <row r="2464" ht="12.75">
      <c r="AD2464" s="1"/>
    </row>
    <row r="2465" ht="12.75">
      <c r="AD2465" s="1"/>
    </row>
    <row r="2466" ht="12.75">
      <c r="AD2466" s="1"/>
    </row>
    <row r="2467" ht="12.75">
      <c r="AD2467" s="1"/>
    </row>
    <row r="2468" ht="12.75">
      <c r="AD2468" s="1"/>
    </row>
    <row r="2469" ht="12.75">
      <c r="AD2469" s="1"/>
    </row>
    <row r="2470" ht="12.75">
      <c r="AD2470" s="1"/>
    </row>
    <row r="2471" ht="12.75">
      <c r="AD2471" s="1"/>
    </row>
    <row r="2472" ht="12.75">
      <c r="AD2472" s="1"/>
    </row>
    <row r="2473" ht="12.75">
      <c r="AD2473" s="1"/>
    </row>
    <row r="2474" ht="12.75">
      <c r="AD2474" s="1"/>
    </row>
    <row r="2475" ht="12.75">
      <c r="AD2475" s="1"/>
    </row>
    <row r="2476" ht="12.75">
      <c r="AD2476" s="1"/>
    </row>
    <row r="2477" ht="12.75">
      <c r="AD2477" s="1"/>
    </row>
    <row r="2478" ht="12.75">
      <c r="AD2478" s="1"/>
    </row>
    <row r="2479" ht="12.75">
      <c r="AD2479" s="1"/>
    </row>
    <row r="2480" ht="12.75">
      <c r="AD2480" s="1"/>
    </row>
    <row r="2481" ht="12.75">
      <c r="AD2481" s="1"/>
    </row>
    <row r="2482" ht="12.75">
      <c r="AD2482" s="1"/>
    </row>
    <row r="2483" ht="12.75">
      <c r="AD2483" s="1"/>
    </row>
    <row r="2484" ht="12.75">
      <c r="AD2484" s="1"/>
    </row>
    <row r="2485" ht="12.75">
      <c r="AD2485" s="1"/>
    </row>
    <row r="2486" ht="12.75">
      <c r="AD2486" s="1"/>
    </row>
    <row r="2487" ht="12.75">
      <c r="AD2487" s="1"/>
    </row>
    <row r="2488" ht="12.75">
      <c r="AD2488" s="1"/>
    </row>
    <row r="2489" ht="12.75">
      <c r="AD2489" s="1"/>
    </row>
    <row r="2490" ht="12.75">
      <c r="AD2490" s="1"/>
    </row>
    <row r="2491" ht="12.75">
      <c r="AD2491" s="1"/>
    </row>
    <row r="2492" ht="12.75">
      <c r="AD2492" s="1"/>
    </row>
    <row r="2493" ht="12.75">
      <c r="AD2493" s="1"/>
    </row>
    <row r="2494" ht="12.75">
      <c r="AD2494" s="1"/>
    </row>
    <row r="2495" ht="12.75">
      <c r="AD2495" s="1"/>
    </row>
    <row r="2496" ht="12.75">
      <c r="AD2496" s="1"/>
    </row>
    <row r="2497" ht="12.75">
      <c r="AD2497" s="1"/>
    </row>
    <row r="2498" ht="12.75">
      <c r="AD2498" s="1"/>
    </row>
    <row r="2499" ht="12.75">
      <c r="AD2499" s="1"/>
    </row>
    <row r="2500" ht="12.75">
      <c r="AD2500" s="1"/>
    </row>
    <row r="2501" ht="12.75">
      <c r="AD2501" s="1"/>
    </row>
    <row r="2502" ht="12.75">
      <c r="AD2502" s="1"/>
    </row>
    <row r="2503" ht="12.75">
      <c r="AD2503" s="1"/>
    </row>
    <row r="2504" ht="12.75">
      <c r="AD2504" s="1"/>
    </row>
    <row r="2505" ht="12.75">
      <c r="AD2505" s="1"/>
    </row>
    <row r="2506" ht="12.75">
      <c r="AD2506" s="1"/>
    </row>
    <row r="2507" ht="12.75">
      <c r="AD2507" s="1"/>
    </row>
    <row r="2508" ht="12.75">
      <c r="AD2508" s="1"/>
    </row>
    <row r="2509" ht="12.75">
      <c r="AD2509" s="1"/>
    </row>
    <row r="2510" ht="12.75">
      <c r="AD2510" s="1"/>
    </row>
    <row r="2511" ht="12.75">
      <c r="AD2511" s="1"/>
    </row>
    <row r="2512" ht="12.75">
      <c r="AD2512" s="1"/>
    </row>
    <row r="2513" ht="12.75">
      <c r="AD2513" s="1"/>
    </row>
    <row r="2514" ht="12.75">
      <c r="AD2514" s="1"/>
    </row>
    <row r="2515" ht="12.75">
      <c r="AD2515" s="1"/>
    </row>
    <row r="2516" ht="12.75">
      <c r="AD2516" s="1"/>
    </row>
    <row r="2517" ht="12.75">
      <c r="AD2517" s="1"/>
    </row>
    <row r="2518" ht="12.75">
      <c r="AD2518" s="1"/>
    </row>
    <row r="2519" ht="12.75">
      <c r="AD2519" s="1"/>
    </row>
    <row r="2520" ht="12.75">
      <c r="AD2520" s="1"/>
    </row>
    <row r="2521" ht="12.75">
      <c r="AD2521" s="1"/>
    </row>
    <row r="2522" ht="12.75">
      <c r="AD2522" s="1"/>
    </row>
    <row r="2523" ht="12.75">
      <c r="AD2523" s="1"/>
    </row>
    <row r="2524" ht="12.75">
      <c r="AD2524" s="1"/>
    </row>
    <row r="2525" ht="12.75">
      <c r="AD2525" s="1"/>
    </row>
    <row r="2526" ht="12.75">
      <c r="AD2526" s="1"/>
    </row>
    <row r="2527" ht="12.75">
      <c r="AD2527" s="1"/>
    </row>
    <row r="2528" ht="12.75">
      <c r="AD2528" s="1"/>
    </row>
    <row r="2529" ht="12.75">
      <c r="AD2529" s="1"/>
    </row>
    <row r="2530" ht="12.75">
      <c r="AD2530" s="1"/>
    </row>
    <row r="2531" ht="12.75">
      <c r="AD2531" s="1"/>
    </row>
    <row r="2532" ht="12.75">
      <c r="AD2532" s="1"/>
    </row>
    <row r="2533" ht="12.75">
      <c r="AD2533" s="1"/>
    </row>
    <row r="2534" ht="12.75">
      <c r="AD2534" s="1"/>
    </row>
    <row r="2535" ht="12.75">
      <c r="AD2535" s="1"/>
    </row>
    <row r="2536" ht="12.75">
      <c r="AD2536" s="1"/>
    </row>
    <row r="2537" ht="12.75">
      <c r="AD2537" s="1"/>
    </row>
    <row r="2538" ht="12.75">
      <c r="AD2538" s="1"/>
    </row>
    <row r="2539" ht="12.75">
      <c r="AD2539" s="1"/>
    </row>
    <row r="2540" ht="12.75">
      <c r="AD2540" s="1"/>
    </row>
    <row r="2541" ht="12.75">
      <c r="AD2541" s="1"/>
    </row>
    <row r="2542" ht="12.75">
      <c r="AD2542" s="1"/>
    </row>
    <row r="2543" ht="12.75">
      <c r="AD2543" s="1"/>
    </row>
    <row r="2544" ht="12.75">
      <c r="AD2544" s="1"/>
    </row>
    <row r="2545" ht="12.75">
      <c r="AD2545" s="1"/>
    </row>
    <row r="2546" ht="12.75">
      <c r="AD2546" s="1"/>
    </row>
    <row r="2547" ht="12.75">
      <c r="AD2547" s="1"/>
    </row>
    <row r="2548" ht="12.75">
      <c r="AD2548" s="1"/>
    </row>
    <row r="2549" ht="12.75">
      <c r="AD2549" s="1"/>
    </row>
    <row r="2550" ht="12.75">
      <c r="AD2550" s="1"/>
    </row>
    <row r="2551" ht="12.75">
      <c r="AD2551" s="1"/>
    </row>
    <row r="2552" ht="12.75">
      <c r="AD2552" s="1"/>
    </row>
    <row r="2553" ht="12.75">
      <c r="AD2553" s="1"/>
    </row>
    <row r="2554" ht="12.75">
      <c r="AD2554" s="1"/>
    </row>
    <row r="2555" ht="12.75">
      <c r="AD2555" s="1"/>
    </row>
    <row r="2556" ht="12.75">
      <c r="AD2556" s="1"/>
    </row>
    <row r="2557" ht="12.75">
      <c r="AD2557" s="1"/>
    </row>
    <row r="2558" ht="12.75">
      <c r="AD2558" s="1"/>
    </row>
    <row r="2559" ht="12.75">
      <c r="AD2559" s="1"/>
    </row>
    <row r="2560" ht="12.75">
      <c r="AD2560" s="1"/>
    </row>
    <row r="2561" ht="12.75">
      <c r="AD2561" s="1"/>
    </row>
    <row r="2562" ht="12.75">
      <c r="AD2562" s="1"/>
    </row>
    <row r="2563" ht="12.75">
      <c r="AD2563" s="1"/>
    </row>
    <row r="2564" ht="12.75">
      <c r="AD2564" s="1"/>
    </row>
    <row r="2565" ht="12.75">
      <c r="AD2565" s="1"/>
    </row>
    <row r="2566" ht="12.75">
      <c r="AD2566" s="1"/>
    </row>
    <row r="2567" ht="12.75">
      <c r="AD2567" s="1"/>
    </row>
    <row r="2568" ht="12.75">
      <c r="AD2568" s="1"/>
    </row>
    <row r="2569" ht="12.75">
      <c r="AD2569" s="1"/>
    </row>
    <row r="2570" ht="12.75">
      <c r="AD2570" s="1"/>
    </row>
    <row r="2571" ht="12.75">
      <c r="AD2571" s="1"/>
    </row>
    <row r="2572" ht="12.75">
      <c r="AD2572" s="1"/>
    </row>
    <row r="2573" ht="12.75">
      <c r="AD2573" s="1"/>
    </row>
    <row r="2574" ht="12.75">
      <c r="AD2574" s="1"/>
    </row>
    <row r="2575" ht="12.75">
      <c r="AD2575" s="1"/>
    </row>
    <row r="2576" ht="12.75">
      <c r="AD2576" s="1"/>
    </row>
    <row r="2577" ht="12.75">
      <c r="AD2577" s="1"/>
    </row>
    <row r="2578" ht="12.75">
      <c r="AD2578" s="1"/>
    </row>
    <row r="2579" ht="12.75">
      <c r="AD2579" s="1"/>
    </row>
    <row r="2580" ht="12.75">
      <c r="AD2580" s="1"/>
    </row>
    <row r="2581" ht="12.75">
      <c r="AD2581" s="1"/>
    </row>
    <row r="2582" ht="12.75">
      <c r="AD2582" s="1"/>
    </row>
    <row r="2583" ht="12.75">
      <c r="AD2583" s="1"/>
    </row>
    <row r="2584" ht="12.75">
      <c r="AD2584" s="1"/>
    </row>
    <row r="2585" ht="12.75">
      <c r="AD2585" s="1"/>
    </row>
    <row r="2586" ht="12.75">
      <c r="AD2586" s="1"/>
    </row>
    <row r="2587" ht="12.75">
      <c r="AD2587" s="1"/>
    </row>
    <row r="2588" ht="12.75">
      <c r="AD2588" s="1"/>
    </row>
    <row r="2589" ht="12.75">
      <c r="AD2589" s="1"/>
    </row>
    <row r="2590" ht="12.75">
      <c r="AD2590" s="1"/>
    </row>
    <row r="2591" ht="12.75">
      <c r="AD2591" s="1"/>
    </row>
    <row r="2592" ht="12.75">
      <c r="AD2592" s="1"/>
    </row>
    <row r="2593" ht="12.75">
      <c r="AD2593" s="1"/>
    </row>
    <row r="2594" ht="12.75">
      <c r="AD2594" s="1"/>
    </row>
    <row r="2595" ht="12.75">
      <c r="AD2595" s="1"/>
    </row>
    <row r="2596" ht="12.75">
      <c r="AD2596" s="1"/>
    </row>
    <row r="2597" ht="12.75">
      <c r="AD2597" s="1"/>
    </row>
    <row r="2598" ht="12.75">
      <c r="AD2598" s="1"/>
    </row>
    <row r="2599" ht="12.75">
      <c r="AD2599" s="1"/>
    </row>
    <row r="2600" ht="12.75">
      <c r="AD2600" s="1"/>
    </row>
    <row r="2601" ht="12.75">
      <c r="AD2601" s="1"/>
    </row>
    <row r="2602" ht="12.75">
      <c r="AD2602" s="1"/>
    </row>
    <row r="2603" ht="12.75">
      <c r="AD2603" s="1"/>
    </row>
    <row r="2604" ht="12.75">
      <c r="AD2604" s="1"/>
    </row>
    <row r="2605" ht="12.75">
      <c r="AD2605" s="1"/>
    </row>
    <row r="2606" ht="12.75">
      <c r="AD2606" s="1"/>
    </row>
    <row r="2607" ht="12.75">
      <c r="AD2607" s="1"/>
    </row>
    <row r="2608" ht="12.75">
      <c r="AD2608" s="1"/>
    </row>
    <row r="2609" ht="12.75">
      <c r="AD2609" s="1"/>
    </row>
    <row r="2610" ht="12.75">
      <c r="AD2610" s="1"/>
    </row>
    <row r="2611" ht="12.75">
      <c r="AD2611" s="1"/>
    </row>
    <row r="2612" ht="12.75">
      <c r="AD2612" s="1"/>
    </row>
    <row r="2613" ht="12.75">
      <c r="AD2613" s="1"/>
    </row>
    <row r="2614" ht="12.75">
      <c r="AD2614" s="1"/>
    </row>
    <row r="2615" ht="12.75">
      <c r="AD2615" s="1"/>
    </row>
    <row r="2616" ht="12.75">
      <c r="AD2616" s="1"/>
    </row>
    <row r="2617" ht="12.75">
      <c r="AD2617" s="1"/>
    </row>
    <row r="2618" ht="12.75">
      <c r="AD2618" s="1"/>
    </row>
    <row r="2619" ht="12.75">
      <c r="AD2619" s="1"/>
    </row>
    <row r="2620" ht="12.75">
      <c r="AD2620" s="1"/>
    </row>
    <row r="2621" ht="12.75">
      <c r="AD2621" s="1"/>
    </row>
    <row r="2622" ht="12.75">
      <c r="AD2622" s="1"/>
    </row>
    <row r="2623" ht="12.75">
      <c r="AD2623" s="1"/>
    </row>
    <row r="2624" ht="12.75">
      <c r="AD2624" s="1"/>
    </row>
    <row r="2625" ht="12.75">
      <c r="AD2625" s="1"/>
    </row>
    <row r="2626" ht="12.75">
      <c r="AD2626" s="1"/>
    </row>
    <row r="2627" ht="12.75">
      <c r="AD2627" s="1"/>
    </row>
    <row r="2628" ht="12.75">
      <c r="AD2628" s="1"/>
    </row>
    <row r="2629" ht="12.75">
      <c r="AD2629" s="1"/>
    </row>
    <row r="2630" ht="12.75">
      <c r="AD2630" s="1"/>
    </row>
    <row r="2631" ht="12.75">
      <c r="AD2631" s="1"/>
    </row>
    <row r="2632" ht="12.75">
      <c r="AD2632" s="1"/>
    </row>
    <row r="2633" ht="12.75">
      <c r="AD2633" s="1"/>
    </row>
    <row r="2634" ht="12.75">
      <c r="AD2634" s="1"/>
    </row>
    <row r="2635" ht="12.75">
      <c r="AD2635" s="1"/>
    </row>
    <row r="2636" ht="12.75">
      <c r="AD2636" s="1"/>
    </row>
    <row r="2637" ht="12.75">
      <c r="AD2637" s="1"/>
    </row>
    <row r="2638" ht="12.75">
      <c r="AD2638" s="1"/>
    </row>
    <row r="2639" ht="12.75">
      <c r="AD2639" s="1"/>
    </row>
    <row r="2640" ht="12.75">
      <c r="AD2640" s="1"/>
    </row>
    <row r="2641" ht="12.75">
      <c r="AD2641" s="1"/>
    </row>
    <row r="2642" ht="12.75">
      <c r="AD2642" s="1"/>
    </row>
    <row r="2643" ht="12.75">
      <c r="AD2643" s="1"/>
    </row>
    <row r="2644" ht="12.75">
      <c r="AD2644" s="1"/>
    </row>
    <row r="2645" ht="12.75">
      <c r="AD2645" s="1"/>
    </row>
    <row r="2646" ht="12.75">
      <c r="AD2646" s="1"/>
    </row>
    <row r="2647" ht="12.75">
      <c r="AD2647" s="1"/>
    </row>
    <row r="2648" ht="12.75">
      <c r="AD2648" s="1"/>
    </row>
    <row r="2649" ht="12.75">
      <c r="AD2649" s="1"/>
    </row>
    <row r="2650" ht="12.75">
      <c r="AD2650" s="1"/>
    </row>
    <row r="2651" ht="12.75">
      <c r="AD2651" s="1"/>
    </row>
    <row r="2652" ht="12.75">
      <c r="AD2652" s="1"/>
    </row>
    <row r="2653" ht="12.75">
      <c r="AD2653" s="1"/>
    </row>
    <row r="2654" ht="12.75">
      <c r="AD2654" s="1"/>
    </row>
    <row r="2655" ht="12.75">
      <c r="AD2655" s="1"/>
    </row>
    <row r="2656" ht="12.75">
      <c r="AD2656" s="1"/>
    </row>
    <row r="2657" ht="12.75">
      <c r="AD2657" s="1"/>
    </row>
    <row r="2658" ht="12.75">
      <c r="AD2658" s="1"/>
    </row>
    <row r="2659" ht="12.75">
      <c r="AD2659" s="1"/>
    </row>
    <row r="2660" ht="12.75">
      <c r="AD2660" s="1"/>
    </row>
    <row r="2661" ht="12.75">
      <c r="AD2661" s="1"/>
    </row>
    <row r="2662" ht="12.75">
      <c r="AD2662" s="1"/>
    </row>
    <row r="2663" ht="12.75">
      <c r="AD2663" s="1"/>
    </row>
    <row r="2664" ht="12.75">
      <c r="AD2664" s="1"/>
    </row>
    <row r="2665" ht="12.75">
      <c r="AD2665" s="1"/>
    </row>
    <row r="2666" ht="12.75">
      <c r="AD2666" s="1"/>
    </row>
    <row r="2667" ht="12.75">
      <c r="AD2667" s="1"/>
    </row>
    <row r="2668" ht="12.75">
      <c r="AD2668" s="1"/>
    </row>
    <row r="2669" ht="12.75">
      <c r="AD2669" s="1"/>
    </row>
    <row r="2670" ht="12.75">
      <c r="AD2670" s="1"/>
    </row>
    <row r="2671" ht="12.75">
      <c r="AD2671" s="1"/>
    </row>
    <row r="2672" ht="12.75">
      <c r="AD2672" s="1"/>
    </row>
    <row r="2673" ht="12.75">
      <c r="AD2673" s="1"/>
    </row>
    <row r="2674" ht="12.75">
      <c r="AD2674" s="1"/>
    </row>
    <row r="2675" ht="12.75">
      <c r="AD2675" s="1"/>
    </row>
    <row r="2676" ht="12.75">
      <c r="AD2676" s="1"/>
    </row>
    <row r="2677" ht="12.75">
      <c r="AD2677" s="1"/>
    </row>
    <row r="2678" ht="12.75">
      <c r="AD2678" s="1"/>
    </row>
    <row r="2679" ht="12.75">
      <c r="AD2679" s="1"/>
    </row>
    <row r="2680" ht="12.75">
      <c r="AD2680" s="1"/>
    </row>
    <row r="2681" ht="12.75">
      <c r="AD2681" s="1"/>
    </row>
    <row r="2682" ht="12.75">
      <c r="AD2682" s="1"/>
    </row>
    <row r="2683" ht="12.75">
      <c r="AD2683" s="1"/>
    </row>
    <row r="2684" ht="12.75">
      <c r="AD2684" s="1"/>
    </row>
    <row r="2685" ht="12.75">
      <c r="AD2685" s="1"/>
    </row>
    <row r="2686" ht="12.75">
      <c r="AD2686" s="1"/>
    </row>
    <row r="2687" ht="12.75">
      <c r="AD2687" s="1"/>
    </row>
    <row r="2688" ht="12.75">
      <c r="AD2688" s="1"/>
    </row>
    <row r="2689" ht="12.75">
      <c r="AD2689" s="1"/>
    </row>
    <row r="2690" ht="12.75">
      <c r="AD2690" s="1"/>
    </row>
    <row r="2691" ht="12.75">
      <c r="AD2691" s="1"/>
    </row>
    <row r="2692" ht="12.75">
      <c r="AD2692" s="1"/>
    </row>
    <row r="2693" ht="12.75">
      <c r="AD2693" s="1"/>
    </row>
    <row r="2694" ht="12.75">
      <c r="AD2694" s="1"/>
    </row>
    <row r="2695" ht="12.75">
      <c r="AD2695" s="1"/>
    </row>
    <row r="2696" ht="12.75">
      <c r="AD2696" s="1"/>
    </row>
    <row r="2697" ht="12.75">
      <c r="AD2697" s="1"/>
    </row>
    <row r="2698" ht="12.75">
      <c r="AD2698" s="1"/>
    </row>
    <row r="2699" ht="12.75">
      <c r="AD2699" s="1"/>
    </row>
    <row r="2700" ht="12.75">
      <c r="AD2700" s="1"/>
    </row>
    <row r="2701" ht="12.75">
      <c r="AD2701" s="1"/>
    </row>
    <row r="2702" ht="12.75">
      <c r="AD2702" s="1"/>
    </row>
    <row r="2703" ht="12.75">
      <c r="AD2703" s="1"/>
    </row>
    <row r="2704" ht="12.75">
      <c r="AD2704" s="1"/>
    </row>
    <row r="2705" ht="12.75">
      <c r="AD2705" s="1"/>
    </row>
    <row r="2706" ht="12.75">
      <c r="AD2706" s="1"/>
    </row>
    <row r="2707" ht="12.75">
      <c r="AD2707" s="1"/>
    </row>
    <row r="2708" ht="12.75">
      <c r="AD2708" s="1"/>
    </row>
    <row r="2709" ht="12.75">
      <c r="AD2709" s="1"/>
    </row>
    <row r="2710" ht="12.75">
      <c r="AD2710" s="1"/>
    </row>
    <row r="2711" ht="12.75">
      <c r="AD2711" s="1"/>
    </row>
    <row r="2712" ht="12.75">
      <c r="AD2712" s="1"/>
    </row>
    <row r="2713" ht="12.75">
      <c r="AD2713" s="1"/>
    </row>
    <row r="2714" ht="12.75">
      <c r="AD2714" s="1"/>
    </row>
    <row r="2715" ht="12.75">
      <c r="AD2715" s="1"/>
    </row>
    <row r="2716" ht="12.75">
      <c r="AD2716" s="1"/>
    </row>
    <row r="2717" ht="12.75">
      <c r="AD2717" s="1"/>
    </row>
    <row r="2718" ht="12.75">
      <c r="AD2718" s="1"/>
    </row>
    <row r="2719" ht="12.75">
      <c r="AD2719" s="1"/>
    </row>
    <row r="2720" ht="12.75">
      <c r="AD2720" s="1"/>
    </row>
    <row r="2721" ht="12.75">
      <c r="AD2721" s="1"/>
    </row>
    <row r="2722" ht="12.75">
      <c r="AD2722" s="1"/>
    </row>
    <row r="2723" ht="12.75">
      <c r="AD2723" s="1"/>
    </row>
    <row r="2724" ht="12.75">
      <c r="AD2724" s="1"/>
    </row>
    <row r="2725" ht="12.75">
      <c r="AD2725" s="1"/>
    </row>
    <row r="2726" ht="12.75">
      <c r="AD2726" s="1"/>
    </row>
    <row r="2727" ht="12.75">
      <c r="AD2727" s="1"/>
    </row>
    <row r="2728" ht="12.75">
      <c r="AD2728" s="1"/>
    </row>
    <row r="2729" ht="12.75">
      <c r="AD2729" s="1"/>
    </row>
    <row r="2730" ht="12.75">
      <c r="AD2730" s="1"/>
    </row>
    <row r="2731" ht="12.75">
      <c r="AD2731" s="1"/>
    </row>
    <row r="2732" ht="12.75">
      <c r="AD2732" s="1"/>
    </row>
    <row r="2733" ht="12.75">
      <c r="AD2733" s="1"/>
    </row>
    <row r="2734" ht="12.75">
      <c r="AD2734" s="1"/>
    </row>
    <row r="2735" ht="12.75">
      <c r="AD2735" s="1"/>
    </row>
    <row r="2736" ht="12.75">
      <c r="AD2736" s="1"/>
    </row>
    <row r="2737" ht="12.75">
      <c r="AD2737" s="1"/>
    </row>
    <row r="2738" ht="12.75">
      <c r="AD2738" s="1"/>
    </row>
    <row r="2739" ht="12.75">
      <c r="AD2739" s="1"/>
    </row>
    <row r="2740" ht="12.75">
      <c r="AD2740" s="1"/>
    </row>
    <row r="2741" ht="12.75">
      <c r="AD2741" s="1"/>
    </row>
    <row r="2742" ht="12.75">
      <c r="AD2742" s="1"/>
    </row>
    <row r="2743" ht="12.75">
      <c r="AD2743" s="1"/>
    </row>
    <row r="2744" ht="12.75">
      <c r="AD2744" s="1"/>
    </row>
    <row r="2745" ht="12.75">
      <c r="AD2745" s="1"/>
    </row>
    <row r="2746" ht="12.75">
      <c r="AD2746" s="1"/>
    </row>
    <row r="2747" ht="12.75">
      <c r="AD2747" s="1"/>
    </row>
    <row r="2748" ht="12.75">
      <c r="AD2748" s="1"/>
    </row>
    <row r="2749" ht="12.75">
      <c r="AD2749" s="1"/>
    </row>
    <row r="2750" ht="12.75">
      <c r="AD2750" s="1"/>
    </row>
    <row r="2751" ht="12.75">
      <c r="AD2751" s="1"/>
    </row>
    <row r="2752" ht="12.75">
      <c r="AD2752" s="1"/>
    </row>
    <row r="2753" ht="12.75">
      <c r="AD2753" s="1"/>
    </row>
    <row r="2754" ht="12.75">
      <c r="AD2754" s="1"/>
    </row>
    <row r="2755" ht="12.75">
      <c r="AD2755" s="1"/>
    </row>
    <row r="2756" ht="12.75">
      <c r="AD2756" s="1"/>
    </row>
    <row r="2757" ht="12.75">
      <c r="AD2757" s="1"/>
    </row>
    <row r="2758" ht="12.75">
      <c r="AD2758" s="1"/>
    </row>
    <row r="2759" ht="12.75">
      <c r="AD2759" s="1"/>
    </row>
    <row r="2760" ht="12.75">
      <c r="AD2760" s="1"/>
    </row>
    <row r="2761" ht="12.75">
      <c r="AD2761" s="1"/>
    </row>
    <row r="2762" ht="12.75">
      <c r="AD2762" s="1"/>
    </row>
    <row r="2763" ht="12.75">
      <c r="AD2763" s="1"/>
    </row>
    <row r="2764" ht="12.75">
      <c r="AD2764" s="1"/>
    </row>
    <row r="2765" ht="12.75">
      <c r="AD2765" s="1"/>
    </row>
    <row r="2766" ht="12.75">
      <c r="AD2766" s="1"/>
    </row>
    <row r="2767" ht="12.75">
      <c r="AD2767" s="1"/>
    </row>
    <row r="2768" ht="12.75">
      <c r="AD2768" s="1"/>
    </row>
    <row r="2769" ht="12.75">
      <c r="AD2769" s="1"/>
    </row>
    <row r="2770" ht="12.75">
      <c r="AD2770" s="1"/>
    </row>
    <row r="2771" ht="12.75">
      <c r="AD2771" s="1"/>
    </row>
    <row r="2772" ht="12.75">
      <c r="AD2772" s="1"/>
    </row>
    <row r="2773" ht="12.75">
      <c r="AD2773" s="1"/>
    </row>
    <row r="2774" ht="12.75">
      <c r="AD2774" s="1"/>
    </row>
    <row r="2775" ht="12.75">
      <c r="AD2775" s="1"/>
    </row>
    <row r="2776" ht="12.75">
      <c r="AD2776" s="1"/>
    </row>
    <row r="2777" ht="12.75">
      <c r="AD2777" s="1"/>
    </row>
    <row r="2778" ht="12.75">
      <c r="AD2778" s="1"/>
    </row>
    <row r="2779" ht="12.75">
      <c r="AD2779" s="1"/>
    </row>
    <row r="2780" ht="12.75">
      <c r="AD2780" s="1"/>
    </row>
    <row r="2781" ht="12.75">
      <c r="AD2781" s="1"/>
    </row>
    <row r="2782" ht="12.75">
      <c r="AD2782" s="1"/>
    </row>
    <row r="2783" ht="12.75">
      <c r="AD2783" s="1"/>
    </row>
    <row r="2784" ht="12.75">
      <c r="AD2784" s="1"/>
    </row>
    <row r="2785" ht="12.75">
      <c r="AD2785" s="1"/>
    </row>
    <row r="2786" ht="12.75">
      <c r="AD2786" s="1"/>
    </row>
    <row r="2787" ht="12.75">
      <c r="AD2787" s="1"/>
    </row>
    <row r="2788" ht="12.75">
      <c r="AD2788" s="1"/>
    </row>
    <row r="2789" ht="12.75">
      <c r="AD2789" s="1"/>
    </row>
    <row r="2790" ht="12.75">
      <c r="AD2790" s="1"/>
    </row>
    <row r="2791" ht="12.75">
      <c r="AD2791" s="1"/>
    </row>
    <row r="2792" ht="12.75">
      <c r="AD2792" s="1"/>
    </row>
    <row r="2793" ht="12.75">
      <c r="AD2793" s="1"/>
    </row>
    <row r="2794" ht="12.75">
      <c r="AD2794" s="1"/>
    </row>
    <row r="2795" ht="12.75">
      <c r="AD2795" s="1"/>
    </row>
    <row r="2796" ht="12.75">
      <c r="AD2796" s="1"/>
    </row>
    <row r="2797" ht="12.75">
      <c r="AD2797" s="1"/>
    </row>
    <row r="2798" ht="12.75">
      <c r="AD2798" s="1"/>
    </row>
    <row r="2799" ht="12.75">
      <c r="AD2799" s="1"/>
    </row>
    <row r="2800" ht="12.75">
      <c r="AD2800" s="1"/>
    </row>
    <row r="2801" ht="12.75">
      <c r="AD2801" s="1"/>
    </row>
    <row r="2802" ht="12.75">
      <c r="AD2802" s="1"/>
    </row>
    <row r="2803" ht="12.75">
      <c r="AD2803" s="1"/>
    </row>
    <row r="2804" ht="12.75">
      <c r="AD2804" s="1"/>
    </row>
    <row r="2805" ht="12.75">
      <c r="AD2805" s="1"/>
    </row>
    <row r="2806" ht="12.75">
      <c r="AD2806" s="1"/>
    </row>
    <row r="2807" ht="12.75">
      <c r="AD2807" s="1"/>
    </row>
    <row r="2808" ht="12.75">
      <c r="AD2808" s="1"/>
    </row>
    <row r="2809" ht="12.75">
      <c r="AD2809" s="1"/>
    </row>
    <row r="2810" ht="12.75">
      <c r="AD2810" s="1"/>
    </row>
    <row r="2811" ht="12.75">
      <c r="AD2811" s="1"/>
    </row>
    <row r="2812" ht="12.75">
      <c r="AD2812" s="1"/>
    </row>
    <row r="2813" ht="12.75">
      <c r="AD2813" s="1"/>
    </row>
    <row r="2814" ht="12.75">
      <c r="AD2814" s="1"/>
    </row>
    <row r="2815" ht="12.75">
      <c r="AD2815" s="1"/>
    </row>
    <row r="2816" ht="12.75">
      <c r="AD2816" s="1"/>
    </row>
    <row r="2817" ht="12.75">
      <c r="AD2817" s="1"/>
    </row>
    <row r="2818" ht="12.75">
      <c r="AD2818" s="1"/>
    </row>
    <row r="2819" ht="12.75">
      <c r="AD2819" s="1"/>
    </row>
    <row r="2820" ht="12.75">
      <c r="AD2820" s="1"/>
    </row>
    <row r="2821" ht="12.75">
      <c r="AD2821" s="1"/>
    </row>
    <row r="2822" ht="12.75">
      <c r="AD2822" s="1"/>
    </row>
    <row r="2823" ht="12.75">
      <c r="AD2823" s="1"/>
    </row>
    <row r="2824" ht="12.75">
      <c r="AD2824" s="1"/>
    </row>
    <row r="2825" ht="12.75">
      <c r="AD2825" s="1"/>
    </row>
    <row r="2826" ht="12.75">
      <c r="AD2826" s="1"/>
    </row>
    <row r="2827" ht="12.75">
      <c r="AD2827" s="1"/>
    </row>
    <row r="2828" ht="12.75">
      <c r="AD2828" s="1"/>
    </row>
    <row r="2829" ht="12.75">
      <c r="AD2829" s="1"/>
    </row>
    <row r="2830" ht="12.75">
      <c r="AD2830" s="1"/>
    </row>
    <row r="2831" ht="12.75">
      <c r="AD2831" s="1"/>
    </row>
    <row r="2832" ht="12.75">
      <c r="AD2832" s="1"/>
    </row>
    <row r="2833" ht="12.75">
      <c r="AD2833" s="1"/>
    </row>
    <row r="2834" ht="12.75">
      <c r="AD2834" s="1"/>
    </row>
    <row r="2835" ht="12.75">
      <c r="AD2835" s="1"/>
    </row>
    <row r="2836" ht="12.75">
      <c r="AD2836" s="1"/>
    </row>
    <row r="2837" ht="12.75">
      <c r="AD2837" s="1"/>
    </row>
    <row r="2838" ht="12.75">
      <c r="AD2838" s="1"/>
    </row>
    <row r="2839" ht="12.75">
      <c r="AD2839" s="1"/>
    </row>
    <row r="2840" ht="12.75">
      <c r="AD2840" s="1"/>
    </row>
    <row r="2841" ht="12.75">
      <c r="AD2841" s="1"/>
    </row>
    <row r="2842" ht="12.75">
      <c r="AD2842" s="1"/>
    </row>
    <row r="2843" ht="12.75">
      <c r="AD2843" s="1"/>
    </row>
    <row r="2844" ht="12.75">
      <c r="AD2844" s="1"/>
    </row>
    <row r="2845" ht="12.75">
      <c r="AD2845" s="1"/>
    </row>
    <row r="2846" ht="12.75">
      <c r="AD2846" s="1"/>
    </row>
    <row r="2847" ht="12.75">
      <c r="AD2847" s="1"/>
    </row>
    <row r="2848" ht="12.75">
      <c r="AD2848" s="1"/>
    </row>
    <row r="2849" ht="12.75">
      <c r="AD2849" s="1"/>
    </row>
    <row r="2850" ht="12.75">
      <c r="AD2850" s="1"/>
    </row>
    <row r="2851" ht="12.75">
      <c r="AD2851" s="1"/>
    </row>
    <row r="2852" ht="12.75">
      <c r="AD2852" s="1"/>
    </row>
    <row r="2853" ht="12.75">
      <c r="AD2853" s="1"/>
    </row>
    <row r="2854" ht="12.75">
      <c r="AD2854" s="1"/>
    </row>
    <row r="2855" ht="12.75">
      <c r="AD2855" s="1"/>
    </row>
    <row r="2856" ht="12.75">
      <c r="AD2856" s="1"/>
    </row>
    <row r="2857" ht="12.75">
      <c r="AD2857" s="1"/>
    </row>
    <row r="2858" ht="12.75">
      <c r="AD2858" s="1"/>
    </row>
    <row r="2859" ht="12.75">
      <c r="AD2859" s="1"/>
    </row>
    <row r="2860" ht="12.75">
      <c r="AD2860" s="1"/>
    </row>
    <row r="2861" ht="12.75">
      <c r="AD2861" s="1"/>
    </row>
    <row r="2862" ht="12.75">
      <c r="AD2862" s="1"/>
    </row>
    <row r="2863" ht="12.75">
      <c r="AD2863" s="1"/>
    </row>
    <row r="2864" ht="12.75">
      <c r="AD2864" s="1"/>
    </row>
    <row r="2865" ht="12.75">
      <c r="AD2865" s="1"/>
    </row>
    <row r="2866" ht="12.75">
      <c r="AD2866" s="1"/>
    </row>
    <row r="2867" ht="12.75">
      <c r="AD2867" s="1"/>
    </row>
    <row r="2868" ht="12.75">
      <c r="AD2868" s="1"/>
    </row>
    <row r="2869" ht="12.75">
      <c r="AD2869" s="1"/>
    </row>
    <row r="2870" ht="12.75">
      <c r="AD2870" s="1"/>
    </row>
    <row r="2871" ht="12.75">
      <c r="AD2871" s="1"/>
    </row>
    <row r="2872" ht="12.75">
      <c r="AD2872" s="1"/>
    </row>
    <row r="2873" ht="12.75">
      <c r="AD2873" s="1"/>
    </row>
    <row r="2874" ht="12.75">
      <c r="AD2874" s="1"/>
    </row>
    <row r="2875" ht="12.75">
      <c r="AD2875" s="1"/>
    </row>
    <row r="2876" ht="12.75">
      <c r="AD2876" s="1"/>
    </row>
    <row r="2877" ht="12.75">
      <c r="AD2877" s="1"/>
    </row>
    <row r="2878" ht="12.75">
      <c r="AD2878" s="1"/>
    </row>
    <row r="2879" ht="12.75">
      <c r="AD2879" s="1"/>
    </row>
    <row r="2880" ht="12.75">
      <c r="AD2880" s="1"/>
    </row>
    <row r="2881" ht="12.75">
      <c r="AD2881" s="1"/>
    </row>
    <row r="2882" ht="12.75">
      <c r="AD2882" s="1"/>
    </row>
    <row r="2883" ht="12.75">
      <c r="AD2883" s="1"/>
    </row>
    <row r="2884" ht="12.75">
      <c r="AD2884" s="1"/>
    </row>
    <row r="2885" ht="12.75">
      <c r="AD2885" s="1"/>
    </row>
    <row r="2886" ht="12.75">
      <c r="AD2886" s="1"/>
    </row>
    <row r="2887" ht="12.75">
      <c r="AD2887" s="1"/>
    </row>
    <row r="2888" ht="12.75">
      <c r="AD2888" s="1"/>
    </row>
    <row r="2889" ht="12.75">
      <c r="AD2889" s="1"/>
    </row>
    <row r="2890" ht="12.75">
      <c r="AD2890" s="1"/>
    </row>
    <row r="2891" ht="12.75">
      <c r="AD2891" s="1"/>
    </row>
    <row r="2892" ht="12.75">
      <c r="AD2892" s="1"/>
    </row>
    <row r="2893" ht="12.75">
      <c r="AD2893" s="1"/>
    </row>
    <row r="2894" ht="12.75">
      <c r="AD2894" s="1"/>
    </row>
    <row r="2895" ht="12.75">
      <c r="AD2895" s="1"/>
    </row>
    <row r="2896" ht="12.75">
      <c r="AD2896" s="1"/>
    </row>
    <row r="2897" ht="12.75">
      <c r="AD2897" s="1"/>
    </row>
    <row r="2898" ht="12.75">
      <c r="AD2898" s="1"/>
    </row>
    <row r="2899" ht="12.75">
      <c r="AD2899" s="1"/>
    </row>
    <row r="2900" ht="12.75">
      <c r="AD2900" s="1"/>
    </row>
    <row r="2901" ht="12.75">
      <c r="AD2901" s="1"/>
    </row>
    <row r="2902" ht="12.75">
      <c r="AD2902" s="1"/>
    </row>
    <row r="2903" ht="12.75">
      <c r="AD2903" s="1"/>
    </row>
    <row r="2904" ht="12.75">
      <c r="AD2904" s="1"/>
    </row>
    <row r="2905" ht="12.75">
      <c r="AD2905" s="1"/>
    </row>
    <row r="2906" ht="12.75">
      <c r="AD2906" s="1"/>
    </row>
    <row r="2907" ht="12.75">
      <c r="AD2907" s="1"/>
    </row>
    <row r="2908" ht="12.75">
      <c r="AD2908" s="1"/>
    </row>
    <row r="2909" ht="12.75">
      <c r="AD2909" s="1"/>
    </row>
    <row r="2910" ht="12.75">
      <c r="AD2910" s="1"/>
    </row>
    <row r="2911" ht="12.75">
      <c r="AD2911" s="1"/>
    </row>
    <row r="2912" ht="12.75">
      <c r="AD2912" s="1"/>
    </row>
    <row r="2913" ht="12.75">
      <c r="AD2913" s="1"/>
    </row>
    <row r="2914" ht="12.75">
      <c r="AD2914" s="1"/>
    </row>
    <row r="2915" ht="12.75">
      <c r="AD2915" s="1"/>
    </row>
    <row r="2916" ht="12.75">
      <c r="AD2916" s="1"/>
    </row>
    <row r="2917" ht="12.75">
      <c r="AD2917" s="1"/>
    </row>
    <row r="2918" ht="12.75">
      <c r="AD2918" s="1"/>
    </row>
    <row r="2919" ht="12.75">
      <c r="AD2919" s="1"/>
    </row>
    <row r="2920" ht="12.75">
      <c r="AD2920" s="1"/>
    </row>
    <row r="2921" ht="12.75">
      <c r="AD2921" s="1"/>
    </row>
    <row r="2922" ht="12.75">
      <c r="AD2922" s="1"/>
    </row>
    <row r="2923" ht="12.75">
      <c r="AD2923" s="1"/>
    </row>
    <row r="2924" ht="12.75">
      <c r="AD2924" s="1"/>
    </row>
    <row r="2925" ht="12.75">
      <c r="AD2925" s="1"/>
    </row>
    <row r="2926" ht="12.75">
      <c r="AD2926" s="1"/>
    </row>
    <row r="2927" ht="12.75">
      <c r="AD2927" s="1"/>
    </row>
    <row r="2928" ht="12.75">
      <c r="AD2928" s="1"/>
    </row>
    <row r="2929" ht="12.75">
      <c r="AD2929" s="1"/>
    </row>
    <row r="2930" ht="12.75">
      <c r="AD2930" s="1"/>
    </row>
    <row r="2931" ht="12.75">
      <c r="AD2931" s="1"/>
    </row>
    <row r="2932" ht="12.75">
      <c r="AD2932" s="1"/>
    </row>
    <row r="2933" ht="12.75">
      <c r="AD2933" s="1"/>
    </row>
    <row r="2934" ht="12.75">
      <c r="AD2934" s="1"/>
    </row>
    <row r="2935" ht="12.75">
      <c r="AD2935" s="1"/>
    </row>
    <row r="2936" ht="12.75">
      <c r="AD2936" s="1"/>
    </row>
  </sheetData>
  <sheetProtection/>
  <mergeCells count="12">
    <mergeCell ref="B58:E58"/>
    <mergeCell ref="E59:E61"/>
    <mergeCell ref="B60:D60"/>
    <mergeCell ref="B54:F54"/>
    <mergeCell ref="E55:E57"/>
    <mergeCell ref="B56:D56"/>
    <mergeCell ref="G54:AB54"/>
    <mergeCell ref="B1:Q1"/>
    <mergeCell ref="B2:F2"/>
    <mergeCell ref="R1:AB1"/>
    <mergeCell ref="G2:Q2"/>
    <mergeCell ref="R2:AB2"/>
  </mergeCells>
  <conditionalFormatting sqref="F70:F71">
    <cfRule type="cellIs" priority="1" dxfId="1" operator="equal" stopIfTrue="1">
      <formula>"FAIL"</formula>
    </cfRule>
    <cfRule type="cellIs" priority="2" dxfId="0" operator="equal" stopIfTrue="1">
      <formula>"PASS"</formula>
    </cfRule>
  </conditionalFormatting>
  <printOptions/>
  <pageMargins left="0.75" right="0.75" top="1" bottom="1" header="0.5" footer="0.5"/>
  <pageSetup horizontalDpi="600" verticalDpi="600" orientation="portrait" r:id="rId8"/>
  <drawing r:id="rId7"/>
  <legacyDrawing r:id="rId6"/>
  <oleObjects>
    <oleObject progId="Equation.3" shapeId="486068" r:id="rId1"/>
    <oleObject progId="Equation.3" shapeId="486069" r:id="rId2"/>
    <oleObject progId="Equation.3" shapeId="486070" r:id="rId3"/>
    <oleObject progId="Equation.3" shapeId="486071" r:id="rId4"/>
    <oleObject progId="Equation.3" shapeId="48607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3082"/>
  <sheetViews>
    <sheetView showGridLines="0" zoomScale="80" zoomScaleNormal="80" zoomScalePageLayoutView="0" workbookViewId="0" topLeftCell="B51">
      <selection activeCell="F65" sqref="F65:F71"/>
    </sheetView>
  </sheetViews>
  <sheetFormatPr defaultColWidth="9.140625" defaultRowHeight="12.75"/>
  <cols>
    <col min="1" max="1" width="8.7109375" style="1" hidden="1" customWidth="1"/>
    <col min="2" max="2" width="11.28125" style="1" customWidth="1"/>
    <col min="3" max="6" width="10.7109375" style="1" customWidth="1"/>
    <col min="7" max="7" width="11.421875" style="1" customWidth="1"/>
    <col min="8" max="8" width="11.00390625" style="1" customWidth="1"/>
    <col min="9" max="10" width="11.140625" style="1" customWidth="1"/>
    <col min="11" max="14" width="11.00390625" style="1" customWidth="1"/>
    <col min="15" max="16" width="11.7109375" style="1" customWidth="1"/>
    <col min="17" max="17" width="10.8515625" style="1" customWidth="1"/>
    <col min="18" max="18" width="9.7109375" style="1" customWidth="1"/>
    <col min="19" max="21" width="10.8515625" style="1" customWidth="1"/>
    <col min="22" max="22" width="11.28125" style="1" customWidth="1"/>
    <col min="23" max="23" width="11.57421875" style="1" customWidth="1"/>
    <col min="24" max="28" width="13.28125" style="1" bestFit="1" customWidth="1"/>
    <col min="29" max="29" width="11.00390625" style="1" bestFit="1" customWidth="1"/>
    <col min="30" max="30" width="11.00390625" style="64" bestFit="1" customWidth="1"/>
    <col min="31" max="31" width="10.28125" style="1" customWidth="1"/>
    <col min="32" max="16384" width="9.140625" style="1" customWidth="1"/>
  </cols>
  <sheetData>
    <row r="1" spans="2:28" ht="123.75" customHeight="1" thickBo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30.75" customHeight="1" thickBot="1">
      <c r="A2" s="67" t="s">
        <v>3</v>
      </c>
      <c r="B2" s="112" t="s">
        <v>4</v>
      </c>
      <c r="C2" s="113"/>
      <c r="D2" s="113"/>
      <c r="E2" s="113"/>
      <c r="F2" s="114"/>
      <c r="G2" s="115" t="s">
        <v>56</v>
      </c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5" t="s">
        <v>56</v>
      </c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39" thickBot="1">
      <c r="A3" s="68" t="s">
        <v>5</v>
      </c>
      <c r="B3" s="2" t="s">
        <v>6</v>
      </c>
      <c r="C3" s="3" t="s">
        <v>7</v>
      </c>
      <c r="D3" s="4" t="s">
        <v>8</v>
      </c>
      <c r="E3" s="5" t="s">
        <v>9</v>
      </c>
      <c r="F3" s="6" t="s">
        <v>10</v>
      </c>
      <c r="G3" s="69" t="s">
        <v>57</v>
      </c>
      <c r="H3" s="4" t="s">
        <v>58</v>
      </c>
      <c r="I3" s="4" t="s">
        <v>59</v>
      </c>
      <c r="J3" s="4" t="s">
        <v>60</v>
      </c>
      <c r="K3" s="4" t="s">
        <v>61</v>
      </c>
      <c r="L3" s="4" t="s">
        <v>62</v>
      </c>
      <c r="M3" s="4" t="s">
        <v>63</v>
      </c>
      <c r="N3" s="4" t="s">
        <v>64</v>
      </c>
      <c r="O3" s="4" t="s">
        <v>65</v>
      </c>
      <c r="P3" s="70" t="s">
        <v>66</v>
      </c>
      <c r="Q3" s="71" t="s">
        <v>67</v>
      </c>
      <c r="R3" s="4" t="s">
        <v>68</v>
      </c>
      <c r="S3" s="4" t="s">
        <v>69</v>
      </c>
      <c r="T3" s="4" t="s">
        <v>70</v>
      </c>
      <c r="U3" s="4" t="s">
        <v>71</v>
      </c>
      <c r="V3" s="4" t="s">
        <v>72</v>
      </c>
      <c r="W3" s="4" t="s">
        <v>73</v>
      </c>
      <c r="X3" s="4" t="s">
        <v>74</v>
      </c>
      <c r="Y3" s="4" t="s">
        <v>75</v>
      </c>
      <c r="Z3" s="4" t="s">
        <v>76</v>
      </c>
      <c r="AA3" s="4" t="s">
        <v>77</v>
      </c>
      <c r="AB3" s="4" t="s">
        <v>78</v>
      </c>
    </row>
    <row r="4" spans="1:28" ht="19.5" customHeight="1">
      <c r="A4" s="72" t="s">
        <v>11</v>
      </c>
      <c r="B4" s="7">
        <v>0</v>
      </c>
      <c r="C4" s="8">
        <v>0</v>
      </c>
      <c r="D4" s="9">
        <v>0</v>
      </c>
      <c r="E4" s="10">
        <v>0</v>
      </c>
      <c r="F4" s="11">
        <v>0</v>
      </c>
      <c r="G4" s="73">
        <f aca="true" t="shared" si="0" ref="G4:L4">(G58^2*G$55+G58*G$56+G$57)</f>
        <v>100.39230501871205</v>
      </c>
      <c r="H4" s="73">
        <f t="shared" si="0"/>
        <v>129.45180584104003</v>
      </c>
      <c r="I4" s="73">
        <f t="shared" si="0"/>
        <v>160.52782056085556</v>
      </c>
      <c r="J4" s="73">
        <f t="shared" si="0"/>
        <v>211.02025248241722</v>
      </c>
      <c r="K4" s="73">
        <f t="shared" si="0"/>
        <v>274.90058219639087</v>
      </c>
      <c r="L4" s="73">
        <f t="shared" si="0"/>
        <v>357.17000211893634</v>
      </c>
      <c r="M4" s="73">
        <f aca="true" t="shared" si="1" ref="M4:AB4">(M58^2*M$55+M58*M$56+M$57)</f>
        <v>474.25980699551906</v>
      </c>
      <c r="N4" s="73">
        <f t="shared" si="1"/>
        <v>631.7693317511099</v>
      </c>
      <c r="O4" s="73">
        <f t="shared" si="1"/>
        <v>830.3632234969501</v>
      </c>
      <c r="P4" s="73">
        <f t="shared" si="1"/>
        <v>1093.5633282319918</v>
      </c>
      <c r="Q4" s="74">
        <f t="shared" si="1"/>
        <v>1432.192656346974</v>
      </c>
      <c r="R4" s="75">
        <f t="shared" si="1"/>
        <v>1881.8935483062296</v>
      </c>
      <c r="S4" s="73">
        <f t="shared" si="1"/>
        <v>2476.6233954575673</v>
      </c>
      <c r="T4" s="73">
        <f t="shared" si="1"/>
        <v>3259.5969801723204</v>
      </c>
      <c r="U4" s="73">
        <f t="shared" si="1"/>
        <v>4331.925522899006</v>
      </c>
      <c r="V4" s="73">
        <f t="shared" si="1"/>
        <v>5762.297854584938</v>
      </c>
      <c r="W4" s="73">
        <f t="shared" si="1"/>
        <v>7595.5131311506875</v>
      </c>
      <c r="X4" s="73">
        <f t="shared" si="1"/>
        <v>10099.35622233912</v>
      </c>
      <c r="Y4" s="73">
        <f t="shared" si="1"/>
        <v>13213.851303225154</v>
      </c>
      <c r="Z4" s="73">
        <f t="shared" si="1"/>
        <v>17090.586965049</v>
      </c>
      <c r="AA4" s="73">
        <f t="shared" si="1"/>
        <v>22635.626174400364</v>
      </c>
      <c r="AB4" s="73">
        <f t="shared" si="1"/>
        <v>30989.943081862704</v>
      </c>
    </row>
    <row r="5" spans="1:28" ht="19.5" customHeight="1">
      <c r="A5" s="12">
        <v>0.0078125</v>
      </c>
      <c r="B5" s="13">
        <f>F5*6</f>
        <v>0.046875</v>
      </c>
      <c r="C5" s="14">
        <f>F5*4</f>
        <v>0.03125</v>
      </c>
      <c r="D5" s="15">
        <f>F5*3</f>
        <v>0.0234375</v>
      </c>
      <c r="E5" s="16">
        <f>F5*2</f>
        <v>0.015625</v>
      </c>
      <c r="F5" s="17">
        <f>A5</f>
        <v>0.0078125</v>
      </c>
      <c r="G5" s="76">
        <f aca="true" t="shared" si="2" ref="G5:W20">(($A5+G$58)^2*G$55+($A5+G$58)*G$56+G$57)</f>
        <v>102.62126504278548</v>
      </c>
      <c r="H5" s="76">
        <f t="shared" si="2"/>
        <v>132.26866847955569</v>
      </c>
      <c r="I5" s="76">
        <f aca="true" t="shared" si="3" ref="I5:J36">(($A5+I$58)^2*I$55+($A5+I$58)*I$56+I$57)</f>
        <v>164.0397695427901</v>
      </c>
      <c r="J5" s="76">
        <f t="shared" si="3"/>
        <v>215.689601576093</v>
      </c>
      <c r="K5" s="76">
        <f t="shared" si="2"/>
        <v>280.949384829511</v>
      </c>
      <c r="L5" s="76">
        <f t="shared" si="2"/>
        <v>365.15419770966236</v>
      </c>
      <c r="M5" s="76">
        <f t="shared" si="2"/>
        <v>484.37798149222</v>
      </c>
      <c r="N5" s="76">
        <f t="shared" si="2"/>
        <v>645.3660206772769</v>
      </c>
      <c r="O5" s="76">
        <f t="shared" si="2"/>
        <v>849.1821111744767</v>
      </c>
      <c r="P5" s="76">
        <f t="shared" si="2"/>
        <v>1118.4621066187888</v>
      </c>
      <c r="Q5" s="76">
        <f t="shared" si="2"/>
        <v>1462.6818005363832</v>
      </c>
      <c r="R5" s="76">
        <f t="shared" si="2"/>
        <v>1919.3204711875928</v>
      </c>
      <c r="S5" s="76">
        <f t="shared" si="2"/>
        <v>2522.619469812038</v>
      </c>
      <c r="T5" s="76">
        <f t="shared" si="2"/>
        <v>3330.212793639889</v>
      </c>
      <c r="U5" s="76">
        <f t="shared" si="2"/>
        <v>4408.265650815145</v>
      </c>
      <c r="V5" s="76">
        <f t="shared" si="2"/>
        <v>5890.670419823981</v>
      </c>
      <c r="W5" s="76">
        <f t="shared" si="2"/>
        <v>7737.2475032741195</v>
      </c>
      <c r="X5" s="76">
        <f aca="true" t="shared" si="4" ref="X5:AB19">(($A5+X$58)^2*X$55+($A5+X$58)*X$56+X$57)</f>
        <v>10265.976953062936</v>
      </c>
      <c r="Y5" s="76">
        <f t="shared" si="4"/>
        <v>13504.603609905367</v>
      </c>
      <c r="Z5" s="76">
        <f t="shared" si="4"/>
        <v>17425.399850714137</v>
      </c>
      <c r="AA5" s="76">
        <f t="shared" si="4"/>
        <v>23023.39778803723</v>
      </c>
      <c r="AB5" s="76">
        <f t="shared" si="4"/>
        <v>31436.70133197217</v>
      </c>
    </row>
    <row r="6" spans="1:28" ht="19.5" customHeight="1">
      <c r="A6" s="18">
        <v>0.015625</v>
      </c>
      <c r="B6" s="13">
        <f>F6*6</f>
        <v>0.09375</v>
      </c>
      <c r="C6" s="14">
        <f>F6*4</f>
        <v>0.0625</v>
      </c>
      <c r="D6" s="15">
        <f>F6*3</f>
        <v>0.046875</v>
      </c>
      <c r="E6" s="16">
        <f>F6*2</f>
        <v>0.03125</v>
      </c>
      <c r="F6" s="17">
        <f>A6</f>
        <v>0.015625</v>
      </c>
      <c r="G6" s="76">
        <f t="shared" si="2"/>
        <v>104.83502158053079</v>
      </c>
      <c r="H6" s="76">
        <f t="shared" si="2"/>
        <v>135.06670316885254</v>
      </c>
      <c r="I6" s="76">
        <f t="shared" si="3"/>
        <v>167.52820269098447</v>
      </c>
      <c r="J6" s="76">
        <f t="shared" si="3"/>
        <v>220.32720989340157</v>
      </c>
      <c r="K6" s="76">
        <f t="shared" si="2"/>
        <v>286.9573013725432</v>
      </c>
      <c r="L6" s="76">
        <f t="shared" si="2"/>
        <v>373.083559707859</v>
      </c>
      <c r="M6" s="76">
        <f t="shared" si="2"/>
        <v>494.4298563905322</v>
      </c>
      <c r="N6" s="76">
        <f t="shared" si="2"/>
        <v>658.8728311305435</v>
      </c>
      <c r="O6" s="76">
        <f t="shared" si="2"/>
        <v>867.8699538227063</v>
      </c>
      <c r="P6" s="76">
        <f t="shared" si="2"/>
        <v>1143.1866935016797</v>
      </c>
      <c r="Q6" s="76">
        <f t="shared" si="2"/>
        <v>1492.9715995536733</v>
      </c>
      <c r="R6" s="76">
        <f t="shared" si="2"/>
        <v>1956.5188854800888</v>
      </c>
      <c r="S6" s="76">
        <f t="shared" si="2"/>
        <v>2568.3534031435593</v>
      </c>
      <c r="T6" s="76">
        <f t="shared" si="2"/>
        <v>3400.358705438756</v>
      </c>
      <c r="U6" s="76">
        <f t="shared" si="2"/>
        <v>4484.193062690025</v>
      </c>
      <c r="V6" s="76">
        <f t="shared" si="2"/>
        <v>6018.164371519324</v>
      </c>
      <c r="W6" s="76">
        <f t="shared" si="2"/>
        <v>7878.170244698089</v>
      </c>
      <c r="X6" s="76">
        <f t="shared" si="4"/>
        <v>10431.75465820692</v>
      </c>
      <c r="Y6" s="76">
        <f t="shared" si="4"/>
        <v>13793.390614362681</v>
      </c>
      <c r="Z6" s="76">
        <f t="shared" si="4"/>
        <v>17758.199304597045</v>
      </c>
      <c r="AA6" s="76">
        <f t="shared" si="4"/>
        <v>23409.131794774683</v>
      </c>
      <c r="AB6" s="76">
        <f t="shared" si="4"/>
        <v>31881.485692272065</v>
      </c>
    </row>
    <row r="7" spans="1:28" ht="19.5" customHeight="1">
      <c r="A7" s="18">
        <v>0.0234375</v>
      </c>
      <c r="B7" s="19" t="s">
        <v>55</v>
      </c>
      <c r="C7" s="20" t="s">
        <v>55</v>
      </c>
      <c r="D7" s="21"/>
      <c r="E7" s="22"/>
      <c r="F7" s="23"/>
      <c r="G7" s="76">
        <f t="shared" si="2"/>
        <v>107.03357463194799</v>
      </c>
      <c r="H7" s="76">
        <f t="shared" si="2"/>
        <v>137.84590990893068</v>
      </c>
      <c r="I7" s="76">
        <f t="shared" si="3"/>
        <v>170.99312000543853</v>
      </c>
      <c r="J7" s="76">
        <f t="shared" si="3"/>
        <v>224.93307743434303</v>
      </c>
      <c r="K7" s="76">
        <f t="shared" si="2"/>
        <v>292.9243318254875</v>
      </c>
      <c r="L7" s="76">
        <f t="shared" si="2"/>
        <v>380.9580881135264</v>
      </c>
      <c r="M7" s="76">
        <f t="shared" si="2"/>
        <v>504.4154316904559</v>
      </c>
      <c r="N7" s="76">
        <f t="shared" si="2"/>
        <v>672.2897631109097</v>
      </c>
      <c r="O7" s="76">
        <f t="shared" si="2"/>
        <v>886.4267514416392</v>
      </c>
      <c r="P7" s="76">
        <f t="shared" si="2"/>
        <v>1167.7370888806638</v>
      </c>
      <c r="Q7" s="76">
        <f t="shared" si="2"/>
        <v>1523.0620533988442</v>
      </c>
      <c r="R7" s="76">
        <f t="shared" si="2"/>
        <v>1993.488791183718</v>
      </c>
      <c r="S7" s="76">
        <f t="shared" si="2"/>
        <v>2613.825195452132</v>
      </c>
      <c r="T7" s="76">
        <f t="shared" si="2"/>
        <v>3470.0347155689215</v>
      </c>
      <c r="U7" s="76">
        <f t="shared" si="2"/>
        <v>4559.707758523644</v>
      </c>
      <c r="V7" s="76">
        <f t="shared" si="2"/>
        <v>6144.779709670966</v>
      </c>
      <c r="W7" s="76">
        <f t="shared" si="2"/>
        <v>8018.281355422596</v>
      </c>
      <c r="X7" s="76">
        <f t="shared" si="4"/>
        <v>10596.68933777107</v>
      </c>
      <c r="Y7" s="76">
        <f t="shared" si="4"/>
        <v>14080.212316597093</v>
      </c>
      <c r="Z7" s="76">
        <f t="shared" si="4"/>
        <v>18088.98532669773</v>
      </c>
      <c r="AA7" s="76">
        <f t="shared" si="4"/>
        <v>23792.828194612724</v>
      </c>
      <c r="AB7" s="76">
        <f t="shared" si="4"/>
        <v>32324.296162762388</v>
      </c>
    </row>
    <row r="8" spans="1:28" ht="19.5" customHeight="1">
      <c r="A8" s="18">
        <v>0.03125</v>
      </c>
      <c r="B8" s="13">
        <f>F8*6</f>
        <v>0.1875</v>
      </c>
      <c r="C8" s="14">
        <f>F8*4</f>
        <v>0.125</v>
      </c>
      <c r="D8" s="15">
        <f>F8*3</f>
        <v>0.09375</v>
      </c>
      <c r="E8" s="16">
        <f>F8*2</f>
        <v>0.0625</v>
      </c>
      <c r="F8" s="17">
        <f>A8</f>
        <v>0.03125</v>
      </c>
      <c r="G8" s="76">
        <f t="shared" si="2"/>
        <v>109.21692419703705</v>
      </c>
      <c r="H8" s="76">
        <f t="shared" si="2"/>
        <v>140.60628869979004</v>
      </c>
      <c r="I8" s="76">
        <f t="shared" si="3"/>
        <v>174.43452148615242</v>
      </c>
      <c r="J8" s="76">
        <f t="shared" si="3"/>
        <v>229.50720419891724</v>
      </c>
      <c r="K8" s="76">
        <f t="shared" si="2"/>
        <v>298.85047618834403</v>
      </c>
      <c r="L8" s="76">
        <f t="shared" si="2"/>
        <v>388.7777829266645</v>
      </c>
      <c r="M8" s="76">
        <f t="shared" si="2"/>
        <v>514.3347073919908</v>
      </c>
      <c r="N8" s="76">
        <f t="shared" si="2"/>
        <v>685.6168166183755</v>
      </c>
      <c r="O8" s="76">
        <f t="shared" si="2"/>
        <v>904.8525040312751</v>
      </c>
      <c r="P8" s="76">
        <f t="shared" si="2"/>
        <v>1192.1132927557421</v>
      </c>
      <c r="Q8" s="76">
        <f t="shared" si="2"/>
        <v>1552.9531620718958</v>
      </c>
      <c r="R8" s="76">
        <f t="shared" si="2"/>
        <v>2030.2301882984796</v>
      </c>
      <c r="S8" s="76">
        <f t="shared" si="2"/>
        <v>2659.0348467377544</v>
      </c>
      <c r="T8" s="76">
        <f t="shared" si="2"/>
        <v>3539.240824030386</v>
      </c>
      <c r="U8" s="76">
        <f t="shared" si="2"/>
        <v>4634.809738316004</v>
      </c>
      <c r="V8" s="76">
        <f t="shared" si="2"/>
        <v>6270.516434278906</v>
      </c>
      <c r="W8" s="76">
        <f t="shared" si="2"/>
        <v>8157.580835447639</v>
      </c>
      <c r="X8" s="76">
        <f t="shared" si="4"/>
        <v>10760.780991755386</v>
      </c>
      <c r="Y8" s="76">
        <f t="shared" si="4"/>
        <v>14365.068716608606</v>
      </c>
      <c r="Z8" s="76">
        <f t="shared" si="4"/>
        <v>18417.757917016188</v>
      </c>
      <c r="AA8" s="76">
        <f t="shared" si="4"/>
        <v>24174.486987551347</v>
      </c>
      <c r="AB8" s="76">
        <f t="shared" si="4"/>
        <v>32765.13274344314</v>
      </c>
    </row>
    <row r="9" spans="1:28" ht="19.5" customHeight="1">
      <c r="A9" s="18">
        <v>0.0390625</v>
      </c>
      <c r="B9" s="19" t="s">
        <v>55</v>
      </c>
      <c r="C9" s="20" t="s">
        <v>55</v>
      </c>
      <c r="D9" s="21"/>
      <c r="E9" s="22"/>
      <c r="F9" s="23"/>
      <c r="G9" s="76">
        <f t="shared" si="2"/>
        <v>111.38507027579799</v>
      </c>
      <c r="H9" s="76">
        <f t="shared" si="2"/>
        <v>143.3478395414307</v>
      </c>
      <c r="I9" s="76">
        <f t="shared" si="3"/>
        <v>177.85240713312606</v>
      </c>
      <c r="J9" s="76">
        <f t="shared" si="3"/>
        <v>234.04959018712427</v>
      </c>
      <c r="K9" s="76">
        <f t="shared" si="2"/>
        <v>304.73573446111254</v>
      </c>
      <c r="L9" s="76">
        <f t="shared" si="2"/>
        <v>396.54264414727334</v>
      </c>
      <c r="M9" s="76">
        <f t="shared" si="2"/>
        <v>524.1876834951372</v>
      </c>
      <c r="N9" s="76">
        <f t="shared" si="2"/>
        <v>698.8539916529409</v>
      </c>
      <c r="O9" s="76">
        <f t="shared" si="2"/>
        <v>923.1472115916142</v>
      </c>
      <c r="P9" s="76">
        <f t="shared" si="2"/>
        <v>1216.315305126914</v>
      </c>
      <c r="Q9" s="76">
        <f t="shared" si="2"/>
        <v>1582.6449255728285</v>
      </c>
      <c r="R9" s="76">
        <f t="shared" si="2"/>
        <v>2066.743076824374</v>
      </c>
      <c r="S9" s="76">
        <f t="shared" si="2"/>
        <v>2703.9823570004282</v>
      </c>
      <c r="T9" s="76">
        <f t="shared" si="2"/>
        <v>3607.97703082315</v>
      </c>
      <c r="U9" s="76">
        <f t="shared" si="2"/>
        <v>4709.499002067103</v>
      </c>
      <c r="V9" s="76">
        <f t="shared" si="2"/>
        <v>6395.374545343146</v>
      </c>
      <c r="W9" s="76">
        <f t="shared" si="2"/>
        <v>8296.068684773221</v>
      </c>
      <c r="X9" s="76">
        <f t="shared" si="4"/>
        <v>10924.029620159867</v>
      </c>
      <c r="Y9" s="76">
        <f t="shared" si="4"/>
        <v>14647.95981439722</v>
      </c>
      <c r="Z9" s="76">
        <f t="shared" si="4"/>
        <v>18744.51707555242</v>
      </c>
      <c r="AA9" s="76">
        <f t="shared" si="4"/>
        <v>24554.10817359056</v>
      </c>
      <c r="AB9" s="76">
        <f t="shared" si="4"/>
        <v>33203.99543431432</v>
      </c>
    </row>
    <row r="10" spans="1:28" ht="19.5" customHeight="1">
      <c r="A10" s="18">
        <v>0.046875</v>
      </c>
      <c r="B10" s="13">
        <f>F10*6</f>
        <v>0.28125</v>
      </c>
      <c r="C10" s="14">
        <f>F10*4</f>
        <v>0.1875</v>
      </c>
      <c r="D10" s="15">
        <f>F10*3</f>
        <v>0.140625</v>
      </c>
      <c r="E10" s="16">
        <f>F10*2</f>
        <v>0.09375</v>
      </c>
      <c r="F10" s="17">
        <f>A10</f>
        <v>0.046875</v>
      </c>
      <c r="G10" s="76">
        <f t="shared" si="2"/>
        <v>113.5380128682308</v>
      </c>
      <c r="H10" s="76">
        <f t="shared" si="2"/>
        <v>146.07056243385256</v>
      </c>
      <c r="I10" s="76">
        <f t="shared" si="3"/>
        <v>181.24677694635946</v>
      </c>
      <c r="J10" s="76">
        <f t="shared" si="3"/>
        <v>238.5602353989641</v>
      </c>
      <c r="K10" s="76">
        <f t="shared" si="2"/>
        <v>310.5801066437932</v>
      </c>
      <c r="L10" s="76">
        <f t="shared" si="2"/>
        <v>404.2526717753528</v>
      </c>
      <c r="M10" s="76">
        <f t="shared" si="2"/>
        <v>533.9743599998948</v>
      </c>
      <c r="N10" s="76">
        <f t="shared" si="2"/>
        <v>712.0012882146059</v>
      </c>
      <c r="O10" s="76">
        <f t="shared" si="2"/>
        <v>941.3108741226564</v>
      </c>
      <c r="P10" s="76">
        <f t="shared" si="2"/>
        <v>1240.3431259941794</v>
      </c>
      <c r="Q10" s="76">
        <f t="shared" si="2"/>
        <v>1612.137343901642</v>
      </c>
      <c r="R10" s="76">
        <f t="shared" si="2"/>
        <v>2103.027456761401</v>
      </c>
      <c r="S10" s="76">
        <f t="shared" si="2"/>
        <v>2748.6677262401536</v>
      </c>
      <c r="T10" s="76">
        <f t="shared" si="2"/>
        <v>3676.243335947212</v>
      </c>
      <c r="U10" s="76">
        <f t="shared" si="2"/>
        <v>4783.775549776943</v>
      </c>
      <c r="V10" s="76">
        <f t="shared" si="2"/>
        <v>6519.354042863683</v>
      </c>
      <c r="W10" s="76">
        <f t="shared" si="2"/>
        <v>8433.74490339934</v>
      </c>
      <c r="X10" s="76">
        <f t="shared" si="4"/>
        <v>11086.435222984515</v>
      </c>
      <c r="Y10" s="76">
        <f t="shared" si="4"/>
        <v>14928.88560996293</v>
      </c>
      <c r="Z10" s="76">
        <f t="shared" si="4"/>
        <v>19069.26280230642</v>
      </c>
      <c r="AA10" s="76">
        <f t="shared" si="4"/>
        <v>24931.69175273036</v>
      </c>
      <c r="AB10" s="76">
        <f t="shared" si="4"/>
        <v>33640.88423537594</v>
      </c>
    </row>
    <row r="11" spans="1:28" ht="19.5" customHeight="1">
      <c r="A11" s="18">
        <v>0.0546875</v>
      </c>
      <c r="B11" s="19" t="s">
        <v>55</v>
      </c>
      <c r="C11" s="20" t="s">
        <v>55</v>
      </c>
      <c r="D11" s="21"/>
      <c r="E11" s="22"/>
      <c r="F11" s="23"/>
      <c r="G11" s="76">
        <f t="shared" si="2"/>
        <v>115.67575197433548</v>
      </c>
      <c r="H11" s="76">
        <f t="shared" si="2"/>
        <v>148.77445737705568</v>
      </c>
      <c r="I11" s="76">
        <f t="shared" si="3"/>
        <v>184.6176309258526</v>
      </c>
      <c r="J11" s="76">
        <f t="shared" si="3"/>
        <v>243.03913983443675</v>
      </c>
      <c r="K11" s="76">
        <f t="shared" si="2"/>
        <v>316.38359273638594</v>
      </c>
      <c r="L11" s="76">
        <f t="shared" si="2"/>
        <v>411.907865810903</v>
      </c>
      <c r="M11" s="76">
        <f t="shared" si="2"/>
        <v>543.6947369062638</v>
      </c>
      <c r="N11" s="76">
        <f t="shared" si="2"/>
        <v>725.0587063033706</v>
      </c>
      <c r="O11" s="76">
        <f t="shared" si="2"/>
        <v>959.3434916244016</v>
      </c>
      <c r="P11" s="76">
        <f t="shared" si="2"/>
        <v>1264.196755357539</v>
      </c>
      <c r="Q11" s="76">
        <f t="shared" si="2"/>
        <v>1641.4304170583364</v>
      </c>
      <c r="R11" s="76">
        <f t="shared" si="2"/>
        <v>2139.0833281095615</v>
      </c>
      <c r="S11" s="76">
        <f t="shared" si="2"/>
        <v>2793.0909544569286</v>
      </c>
      <c r="T11" s="76">
        <f t="shared" si="2"/>
        <v>3744.039739402573</v>
      </c>
      <c r="U11" s="76">
        <f t="shared" si="2"/>
        <v>4857.639381445524</v>
      </c>
      <c r="V11" s="76">
        <f t="shared" si="2"/>
        <v>6642.45492684052</v>
      </c>
      <c r="W11" s="76">
        <f t="shared" si="2"/>
        <v>8570.609491325995</v>
      </c>
      <c r="X11" s="76">
        <f t="shared" si="4"/>
        <v>11247.997800229328</v>
      </c>
      <c r="Y11" s="76">
        <f t="shared" si="4"/>
        <v>15207.846103305743</v>
      </c>
      <c r="Z11" s="76">
        <f t="shared" si="4"/>
        <v>19391.9950972782</v>
      </c>
      <c r="AA11" s="76">
        <f t="shared" si="4"/>
        <v>25307.237724970742</v>
      </c>
      <c r="AB11" s="76">
        <f t="shared" si="4"/>
        <v>34075.79914662798</v>
      </c>
    </row>
    <row r="12" spans="1:28" ht="19.5" customHeight="1">
      <c r="A12" s="18">
        <v>0.0625</v>
      </c>
      <c r="B12" s="13">
        <f>F12*6</f>
        <v>0.375</v>
      </c>
      <c r="C12" s="14">
        <f>F12*4</f>
        <v>0.25</v>
      </c>
      <c r="D12" s="15">
        <f>F12*3</f>
        <v>0.1875</v>
      </c>
      <c r="E12" s="16">
        <f>F12*2</f>
        <v>0.125</v>
      </c>
      <c r="F12" s="17">
        <f>A12</f>
        <v>0.0625</v>
      </c>
      <c r="G12" s="76">
        <f t="shared" si="2"/>
        <v>117.79828759411205</v>
      </c>
      <c r="H12" s="76">
        <f t="shared" si="2"/>
        <v>151.45952437104006</v>
      </c>
      <c r="I12" s="76">
        <f t="shared" si="3"/>
        <v>187.96496907160557</v>
      </c>
      <c r="J12" s="76">
        <f t="shared" si="3"/>
        <v>247.48630349354224</v>
      </c>
      <c r="K12" s="76">
        <f t="shared" si="2"/>
        <v>322.1461927388909</v>
      </c>
      <c r="L12" s="76">
        <f t="shared" si="2"/>
        <v>419.50822625392385</v>
      </c>
      <c r="M12" s="76">
        <f t="shared" si="2"/>
        <v>553.348814214244</v>
      </c>
      <c r="N12" s="76">
        <f t="shared" si="2"/>
        <v>738.026245919235</v>
      </c>
      <c r="O12" s="76">
        <f t="shared" si="2"/>
        <v>977.2450640968501</v>
      </c>
      <c r="P12" s="76">
        <f t="shared" si="2"/>
        <v>1287.876193216992</v>
      </c>
      <c r="Q12" s="76">
        <f t="shared" si="2"/>
        <v>1670.5241450429114</v>
      </c>
      <c r="R12" s="76">
        <f t="shared" si="2"/>
        <v>2174.910690868854</v>
      </c>
      <c r="S12" s="76">
        <f t="shared" si="2"/>
        <v>2837.252041650755</v>
      </c>
      <c r="T12" s="76">
        <f t="shared" si="2"/>
        <v>3811.3662411892333</v>
      </c>
      <c r="U12" s="76">
        <f t="shared" si="2"/>
        <v>4931.090497072844</v>
      </c>
      <c r="V12" s="76">
        <f t="shared" si="2"/>
        <v>6764.677197273657</v>
      </c>
      <c r="W12" s="76">
        <f t="shared" si="2"/>
        <v>8706.662448553187</v>
      </c>
      <c r="X12" s="76">
        <f t="shared" si="4"/>
        <v>11408.717351894307</v>
      </c>
      <c r="Y12" s="76">
        <f t="shared" si="4"/>
        <v>15484.841294425654</v>
      </c>
      <c r="Z12" s="76">
        <f t="shared" si="4"/>
        <v>19712.71396046775</v>
      </c>
      <c r="AA12" s="76">
        <f t="shared" si="4"/>
        <v>25680.746090311713</v>
      </c>
      <c r="AB12" s="76">
        <f t="shared" si="4"/>
        <v>34508.74016807045</v>
      </c>
    </row>
    <row r="13" spans="1:28" ht="19.5" customHeight="1">
      <c r="A13" s="18">
        <v>0.0703125</v>
      </c>
      <c r="B13" s="19" t="s">
        <v>55</v>
      </c>
      <c r="C13" s="20" t="s">
        <v>55</v>
      </c>
      <c r="D13" s="21"/>
      <c r="E13" s="22"/>
      <c r="F13" s="23"/>
      <c r="G13" s="76">
        <f t="shared" si="2"/>
        <v>119.90561972756048</v>
      </c>
      <c r="H13" s="76">
        <f t="shared" si="2"/>
        <v>154.12576341580566</v>
      </c>
      <c r="I13" s="76">
        <f t="shared" si="3"/>
        <v>191.28879138361822</v>
      </c>
      <c r="J13" s="76">
        <f t="shared" si="3"/>
        <v>251.90172637628052</v>
      </c>
      <c r="K13" s="76">
        <f t="shared" si="2"/>
        <v>327.86790665130786</v>
      </c>
      <c r="L13" s="76">
        <f t="shared" si="2"/>
        <v>427.0537531044155</v>
      </c>
      <c r="M13" s="76">
        <f t="shared" si="2"/>
        <v>562.9365919238356</v>
      </c>
      <c r="N13" s="76">
        <f t="shared" si="2"/>
        <v>750.9039070621988</v>
      </c>
      <c r="O13" s="76">
        <f t="shared" si="2"/>
        <v>995.0155915400017</v>
      </c>
      <c r="P13" s="76">
        <f t="shared" si="2"/>
        <v>1311.381439572539</v>
      </c>
      <c r="Q13" s="76">
        <f t="shared" si="2"/>
        <v>1699.4185278553675</v>
      </c>
      <c r="R13" s="76">
        <f t="shared" si="2"/>
        <v>2210.50954503928</v>
      </c>
      <c r="S13" s="76">
        <f t="shared" si="2"/>
        <v>2881.150987821632</v>
      </c>
      <c r="T13" s="76">
        <f t="shared" si="2"/>
        <v>3878.2228413071916</v>
      </c>
      <c r="U13" s="76">
        <f t="shared" si="2"/>
        <v>5004.1288966589045</v>
      </c>
      <c r="V13" s="76">
        <f t="shared" si="2"/>
        <v>6886.020854163091</v>
      </c>
      <c r="W13" s="76">
        <f t="shared" si="2"/>
        <v>8841.903775080917</v>
      </c>
      <c r="X13" s="76">
        <f t="shared" si="4"/>
        <v>11568.593877979454</v>
      </c>
      <c r="Y13" s="76">
        <f t="shared" si="4"/>
        <v>15759.871183322664</v>
      </c>
      <c r="Z13" s="76">
        <f t="shared" si="4"/>
        <v>20031.419391875075</v>
      </c>
      <c r="AA13" s="76">
        <f t="shared" si="4"/>
        <v>26052.21684875327</v>
      </c>
      <c r="AB13" s="76">
        <f t="shared" si="4"/>
        <v>34939.70729970336</v>
      </c>
    </row>
    <row r="14" spans="1:28" ht="19.5" customHeight="1">
      <c r="A14" s="18">
        <v>0.078125</v>
      </c>
      <c r="B14" s="13">
        <f>F14*6</f>
        <v>0.46875</v>
      </c>
      <c r="C14" s="14">
        <f>F14*4</f>
        <v>0.3125</v>
      </c>
      <c r="D14" s="15">
        <f>F14*3</f>
        <v>0.234375</v>
      </c>
      <c r="E14" s="16">
        <f>F14*2</f>
        <v>0.15625</v>
      </c>
      <c r="F14" s="17">
        <f>A14</f>
        <v>0.078125</v>
      </c>
      <c r="G14" s="76">
        <f t="shared" si="2"/>
        <v>121.9977483746808</v>
      </c>
      <c r="H14" s="76">
        <f t="shared" si="2"/>
        <v>156.77317451135255</v>
      </c>
      <c r="I14" s="76">
        <f t="shared" si="3"/>
        <v>194.5890978618907</v>
      </c>
      <c r="J14" s="76">
        <f t="shared" si="3"/>
        <v>256.28540848265163</v>
      </c>
      <c r="K14" s="76">
        <f t="shared" si="2"/>
        <v>333.54873447363696</v>
      </c>
      <c r="L14" s="76">
        <f t="shared" si="2"/>
        <v>434.54444636237776</v>
      </c>
      <c r="M14" s="76">
        <f t="shared" si="2"/>
        <v>572.4580700350385</v>
      </c>
      <c r="N14" s="76">
        <f t="shared" si="2"/>
        <v>763.6916897322623</v>
      </c>
      <c r="O14" s="76">
        <f t="shared" si="2"/>
        <v>1012.6550739538563</v>
      </c>
      <c r="P14" s="76">
        <f t="shared" si="2"/>
        <v>1334.7124944241796</v>
      </c>
      <c r="Q14" s="76">
        <f t="shared" si="2"/>
        <v>1728.1135654957045</v>
      </c>
      <c r="R14" s="76">
        <f t="shared" si="2"/>
        <v>2245.879890620839</v>
      </c>
      <c r="S14" s="76">
        <f t="shared" si="2"/>
        <v>2924.7877929695596</v>
      </c>
      <c r="T14" s="76">
        <f t="shared" si="2"/>
        <v>3944.6095397564495</v>
      </c>
      <c r="U14" s="76">
        <f t="shared" si="2"/>
        <v>5076.754580203706</v>
      </c>
      <c r="V14" s="76">
        <f t="shared" si="2"/>
        <v>7006.485897508825</v>
      </c>
      <c r="W14" s="76">
        <f t="shared" si="2"/>
        <v>8976.333470909183</v>
      </c>
      <c r="X14" s="76">
        <f t="shared" si="4"/>
        <v>11727.627378484765</v>
      </c>
      <c r="Y14" s="76">
        <f t="shared" si="4"/>
        <v>16032.935769996775</v>
      </c>
      <c r="Z14" s="76">
        <f t="shared" si="4"/>
        <v>20348.111391500173</v>
      </c>
      <c r="AA14" s="76">
        <f t="shared" si="4"/>
        <v>26421.65000029541</v>
      </c>
      <c r="AB14" s="76">
        <f t="shared" si="4"/>
        <v>35368.70054152669</v>
      </c>
    </row>
    <row r="15" spans="1:28" ht="19.5" customHeight="1">
      <c r="A15" s="18">
        <v>0.0859375</v>
      </c>
      <c r="B15" s="19" t="s">
        <v>55</v>
      </c>
      <c r="C15" s="20" t="s">
        <v>55</v>
      </c>
      <c r="D15" s="21"/>
      <c r="E15" s="22"/>
      <c r="F15" s="23"/>
      <c r="G15" s="76">
        <f t="shared" si="2"/>
        <v>124.07467353547298</v>
      </c>
      <c r="H15" s="102">
        <f t="shared" si="2"/>
        <v>159.40175765768066</v>
      </c>
      <c r="I15" s="76">
        <f t="shared" si="3"/>
        <v>197.86588850642292</v>
      </c>
      <c r="J15" s="76">
        <f t="shared" si="3"/>
        <v>260.6373498126555</v>
      </c>
      <c r="K15" s="76">
        <f t="shared" si="2"/>
        <v>339.18867620587815</v>
      </c>
      <c r="L15" s="76">
        <f t="shared" si="2"/>
        <v>441.9803060278108</v>
      </c>
      <c r="M15" s="76">
        <f t="shared" si="2"/>
        <v>581.9132485478527</v>
      </c>
      <c r="N15" s="76">
        <f t="shared" si="2"/>
        <v>776.3895939294252</v>
      </c>
      <c r="O15" s="76">
        <f t="shared" si="2"/>
        <v>1030.1635113384143</v>
      </c>
      <c r="P15" s="76">
        <f t="shared" si="2"/>
        <v>1357.869357771914</v>
      </c>
      <c r="Q15" s="76">
        <f t="shared" si="2"/>
        <v>1756.6092579639223</v>
      </c>
      <c r="R15" s="76">
        <f t="shared" si="2"/>
        <v>2281.02172761353</v>
      </c>
      <c r="S15" s="76">
        <f t="shared" si="2"/>
        <v>2968.162457094538</v>
      </c>
      <c r="T15" s="76">
        <f t="shared" si="2"/>
        <v>4010.526336537006</v>
      </c>
      <c r="U15" s="76">
        <f t="shared" si="2"/>
        <v>5148.967547707248</v>
      </c>
      <c r="V15" s="76">
        <f t="shared" si="2"/>
        <v>7126.072327310856</v>
      </c>
      <c r="W15" s="76">
        <f t="shared" si="2"/>
        <v>9109.951536037988</v>
      </c>
      <c r="X15" s="76">
        <f t="shared" si="4"/>
        <v>11885.817853410243</v>
      </c>
      <c r="Y15" s="76">
        <f t="shared" si="4"/>
        <v>16304.035054447986</v>
      </c>
      <c r="Z15" s="76">
        <f t="shared" si="4"/>
        <v>20662.78995934304</v>
      </c>
      <c r="AA15" s="76">
        <f t="shared" si="4"/>
        <v>26789.045544938137</v>
      </c>
      <c r="AB15" s="76">
        <f t="shared" si="4"/>
        <v>35795.71989354045</v>
      </c>
    </row>
    <row r="16" spans="1:28" ht="19.5" customHeight="1">
      <c r="A16" s="18">
        <v>0.09375</v>
      </c>
      <c r="B16" s="13">
        <f>F16*6</f>
        <v>0.5625</v>
      </c>
      <c r="C16" s="14">
        <f>F16*4</f>
        <v>0.375</v>
      </c>
      <c r="D16" s="15">
        <f>F16*3</f>
        <v>0.28125</v>
      </c>
      <c r="E16" s="16">
        <f>F16*2</f>
        <v>0.1875</v>
      </c>
      <c r="F16" s="17">
        <f>A16</f>
        <v>0.09375</v>
      </c>
      <c r="G16" s="76">
        <f t="shared" si="2"/>
        <v>126.13639520993706</v>
      </c>
      <c r="H16" s="76">
        <f t="shared" si="2"/>
        <v>162.01151285479006</v>
      </c>
      <c r="I16" s="77">
        <f t="shared" si="3"/>
        <v>201.1191633172149</v>
      </c>
      <c r="J16" s="77">
        <f t="shared" si="3"/>
        <v>264.9575503662922</v>
      </c>
      <c r="K16" s="76">
        <f t="shared" si="2"/>
        <v>344.7877318480315</v>
      </c>
      <c r="L16" s="76">
        <f t="shared" si="2"/>
        <v>449.3613321007145</v>
      </c>
      <c r="M16" s="76">
        <f t="shared" si="2"/>
        <v>591.3021274622783</v>
      </c>
      <c r="N16" s="76">
        <f t="shared" si="2"/>
        <v>788.9976196536879</v>
      </c>
      <c r="O16" s="76">
        <f t="shared" si="2"/>
        <v>1047.5409036936749</v>
      </c>
      <c r="P16" s="76">
        <f t="shared" si="2"/>
        <v>1380.8520296157421</v>
      </c>
      <c r="Q16" s="76">
        <f t="shared" si="2"/>
        <v>1784.9056052600208</v>
      </c>
      <c r="R16" s="76">
        <f t="shared" si="2"/>
        <v>2315.9350560173543</v>
      </c>
      <c r="S16" s="76">
        <f t="shared" si="2"/>
        <v>3011.2749801965674</v>
      </c>
      <c r="T16" s="76">
        <f t="shared" si="2"/>
        <v>4075.973231648861</v>
      </c>
      <c r="U16" s="76">
        <f t="shared" si="2"/>
        <v>5220.767799169528</v>
      </c>
      <c r="V16" s="76">
        <f t="shared" si="2"/>
        <v>7244.780143569187</v>
      </c>
      <c r="W16" s="76">
        <f t="shared" si="2"/>
        <v>9242.757970467328</v>
      </c>
      <c r="X16" s="76">
        <f t="shared" si="4"/>
        <v>12043.165302755886</v>
      </c>
      <c r="Y16" s="76">
        <f t="shared" si="4"/>
        <v>16573.169036676296</v>
      </c>
      <c r="Z16" s="76">
        <f t="shared" si="4"/>
        <v>20975.45509540369</v>
      </c>
      <c r="AA16" s="76">
        <f t="shared" si="4"/>
        <v>27154.40348268145</v>
      </c>
      <c r="AB16" s="76">
        <f t="shared" si="4"/>
        <v>36220.76535574464</v>
      </c>
    </row>
    <row r="17" spans="1:28" ht="19.5" customHeight="1">
      <c r="A17" s="18">
        <v>0.1015625</v>
      </c>
      <c r="B17" s="19" t="s">
        <v>55</v>
      </c>
      <c r="C17" s="20" t="s">
        <v>55</v>
      </c>
      <c r="D17" s="21"/>
      <c r="E17" s="22"/>
      <c r="F17" s="23"/>
      <c r="G17" s="76">
        <f t="shared" si="2"/>
        <v>128.182913398073</v>
      </c>
      <c r="H17" s="76">
        <f t="shared" si="2"/>
        <v>164.60244010268067</v>
      </c>
      <c r="I17" s="76">
        <f t="shared" si="3"/>
        <v>204.34892229426669</v>
      </c>
      <c r="J17" s="76">
        <f t="shared" si="3"/>
        <v>269.24601014356176</v>
      </c>
      <c r="K17" s="76">
        <f t="shared" si="2"/>
        <v>350.3459014000969</v>
      </c>
      <c r="L17" s="76">
        <f t="shared" si="2"/>
        <v>456.68752458108895</v>
      </c>
      <c r="M17" s="76">
        <f t="shared" si="2"/>
        <v>600.6247067783153</v>
      </c>
      <c r="N17" s="76">
        <f t="shared" si="2"/>
        <v>801.5157669050502</v>
      </c>
      <c r="O17" s="76">
        <f t="shared" si="2"/>
        <v>1064.7872510196391</v>
      </c>
      <c r="P17" s="76">
        <f t="shared" si="2"/>
        <v>1403.660509955664</v>
      </c>
      <c r="Q17" s="76">
        <f t="shared" si="2"/>
        <v>1813.0026073840004</v>
      </c>
      <c r="R17" s="76">
        <f t="shared" si="2"/>
        <v>2350.6198758323117</v>
      </c>
      <c r="S17" s="76">
        <f t="shared" si="2"/>
        <v>3054.1253622756476</v>
      </c>
      <c r="T17" s="76">
        <f t="shared" si="2"/>
        <v>4140.950225092015</v>
      </c>
      <c r="U17" s="76">
        <f t="shared" si="2"/>
        <v>5292.15533459055</v>
      </c>
      <c r="V17" s="76">
        <f t="shared" si="2"/>
        <v>7362.609346283818</v>
      </c>
      <c r="W17" s="76">
        <f t="shared" si="2"/>
        <v>9374.752774197206</v>
      </c>
      <c r="X17" s="76">
        <f t="shared" si="4"/>
        <v>12199.669726521695</v>
      </c>
      <c r="Y17" s="76">
        <f t="shared" si="4"/>
        <v>16840.337716681704</v>
      </c>
      <c r="Z17" s="76">
        <f t="shared" si="4"/>
        <v>21286.106799682108</v>
      </c>
      <c r="AA17" s="76">
        <f t="shared" si="4"/>
        <v>27517.723813525346</v>
      </c>
      <c r="AB17" s="76">
        <f t="shared" si="4"/>
        <v>36643.836928139266</v>
      </c>
    </row>
    <row r="18" spans="1:28" ht="19.5" customHeight="1">
      <c r="A18" s="18">
        <v>0.109375</v>
      </c>
      <c r="B18" s="13">
        <f>F18*6</f>
        <v>0.65625</v>
      </c>
      <c r="C18" s="14">
        <f>F18*4</f>
        <v>0.4375</v>
      </c>
      <c r="D18" s="15">
        <f>F18*3</f>
        <v>0.328125</v>
      </c>
      <c r="E18" s="16">
        <f>F18*2</f>
        <v>0.21875</v>
      </c>
      <c r="F18" s="17">
        <f>A18</f>
        <v>0.109375</v>
      </c>
      <c r="G18" s="102">
        <f t="shared" si="2"/>
        <v>130.2142280998808</v>
      </c>
      <c r="H18" s="76">
        <f t="shared" si="2"/>
        <v>167.17453940135255</v>
      </c>
      <c r="I18" s="102">
        <f t="shared" si="3"/>
        <v>207.5551654375782</v>
      </c>
      <c r="J18" s="102">
        <f t="shared" si="3"/>
        <v>273.50272914446407</v>
      </c>
      <c r="K18" s="102">
        <f t="shared" si="2"/>
        <v>355.8631848620745</v>
      </c>
      <c r="L18" s="76">
        <f t="shared" si="2"/>
        <v>463.958883468934</v>
      </c>
      <c r="M18" s="76">
        <f t="shared" si="2"/>
        <v>609.8809864959636</v>
      </c>
      <c r="N18" s="76">
        <f t="shared" si="2"/>
        <v>813.9440356835122</v>
      </c>
      <c r="O18" s="76">
        <f t="shared" si="2"/>
        <v>1081.9025533163062</v>
      </c>
      <c r="P18" s="102">
        <f t="shared" si="2"/>
        <v>1426.2947987916796</v>
      </c>
      <c r="Q18" s="76">
        <f t="shared" si="2"/>
        <v>1840.9002643358608</v>
      </c>
      <c r="R18" s="76">
        <f t="shared" si="2"/>
        <v>2385.076187058401</v>
      </c>
      <c r="S18" s="76">
        <f t="shared" si="2"/>
        <v>3096.7136033317784</v>
      </c>
      <c r="T18" s="76">
        <f t="shared" si="2"/>
        <v>4205.457316866468</v>
      </c>
      <c r="U18" s="76">
        <f t="shared" si="2"/>
        <v>5363.130153970312</v>
      </c>
      <c r="V18" s="76">
        <f t="shared" si="2"/>
        <v>7479.559935454746</v>
      </c>
      <c r="W18" s="76">
        <f t="shared" si="2"/>
        <v>9505.935947227621</v>
      </c>
      <c r="X18" s="76">
        <f t="shared" si="4"/>
        <v>12355.33112470767</v>
      </c>
      <c r="Y18" s="76">
        <f t="shared" si="4"/>
        <v>17105.541094464214</v>
      </c>
      <c r="Z18" s="76">
        <f t="shared" si="4"/>
        <v>21594.745072178295</v>
      </c>
      <c r="AA18" s="76">
        <f t="shared" si="4"/>
        <v>27879.006537469835</v>
      </c>
      <c r="AB18" s="76">
        <f t="shared" si="4"/>
        <v>37064.93461072431</v>
      </c>
    </row>
    <row r="19" spans="1:28" ht="19.5" customHeight="1">
      <c r="A19" s="18">
        <v>0.1171875</v>
      </c>
      <c r="B19" s="19" t="s">
        <v>55</v>
      </c>
      <c r="C19" s="20" t="s">
        <v>55</v>
      </c>
      <c r="D19" s="21"/>
      <c r="E19" s="22"/>
      <c r="F19" s="23"/>
      <c r="G19" s="76">
        <f t="shared" si="2"/>
        <v>132.2303393153605</v>
      </c>
      <c r="H19" s="76">
        <f t="shared" si="2"/>
        <v>169.72781075080567</v>
      </c>
      <c r="I19" s="102">
        <f t="shared" si="3"/>
        <v>210.73789274714952</v>
      </c>
      <c r="J19" s="77">
        <f t="shared" si="3"/>
        <v>277.7277073689993</v>
      </c>
      <c r="K19" s="76">
        <f t="shared" si="2"/>
        <v>361.3395822339641</v>
      </c>
      <c r="L19" s="102">
        <f t="shared" si="2"/>
        <v>471.1754087642499</v>
      </c>
      <c r="M19" s="76">
        <f t="shared" si="2"/>
        <v>619.070966615223</v>
      </c>
      <c r="N19" s="102">
        <f t="shared" si="2"/>
        <v>826.2824259890738</v>
      </c>
      <c r="O19" s="102">
        <f t="shared" si="2"/>
        <v>1098.8868105836768</v>
      </c>
      <c r="P19" s="76">
        <f t="shared" si="2"/>
        <v>1448.754896123789</v>
      </c>
      <c r="Q19" s="76">
        <f t="shared" si="2"/>
        <v>1868.598576115602</v>
      </c>
      <c r="R19" s="76">
        <f t="shared" si="2"/>
        <v>2419.303989695624</v>
      </c>
      <c r="S19" s="76">
        <f t="shared" si="2"/>
        <v>3139.0397033649597</v>
      </c>
      <c r="T19" s="76">
        <f t="shared" si="2"/>
        <v>4269.49450697222</v>
      </c>
      <c r="U19" s="76">
        <f t="shared" si="2"/>
        <v>5433.692257308814</v>
      </c>
      <c r="V19" s="76">
        <f t="shared" si="2"/>
        <v>7595.631911081974</v>
      </c>
      <c r="W19" s="76">
        <f t="shared" si="2"/>
        <v>9636.307489558574</v>
      </c>
      <c r="X19" s="76">
        <f t="shared" si="4"/>
        <v>12510.149497313812</v>
      </c>
      <c r="Y19" s="76">
        <f t="shared" si="4"/>
        <v>17368.77917002382</v>
      </c>
      <c r="Z19" s="76">
        <f t="shared" si="4"/>
        <v>21901.369912892264</v>
      </c>
      <c r="AA19" s="76">
        <f t="shared" si="4"/>
        <v>28238.251654514905</v>
      </c>
      <c r="AB19" s="76">
        <f t="shared" si="4"/>
        <v>37484.058403499796</v>
      </c>
    </row>
    <row r="20" spans="1:28" s="81" customFormat="1" ht="19.5" customHeight="1" thickBot="1">
      <c r="A20" s="78">
        <v>0.125</v>
      </c>
      <c r="B20" s="24">
        <f>F20*6</f>
        <v>0.75</v>
      </c>
      <c r="C20" s="25">
        <f>F20*4</f>
        <v>0.5</v>
      </c>
      <c r="D20" s="26">
        <f>F20*3</f>
        <v>0.375</v>
      </c>
      <c r="E20" s="27">
        <f>F20*2</f>
        <v>0.25</v>
      </c>
      <c r="F20" s="28">
        <f>A20</f>
        <v>0.125</v>
      </c>
      <c r="G20" s="79">
        <f t="shared" si="2"/>
        <v>134.2312470445121</v>
      </c>
      <c r="H20" s="80">
        <f t="shared" si="2"/>
        <v>172.26225415104005</v>
      </c>
      <c r="I20" s="80">
        <f t="shared" si="3"/>
        <v>213.89710422298054</v>
      </c>
      <c r="J20" s="80">
        <f t="shared" si="3"/>
        <v>281.92094481716725</v>
      </c>
      <c r="K20" s="80">
        <f t="shared" si="2"/>
        <v>366.77509351576583</v>
      </c>
      <c r="L20" s="80">
        <f t="shared" si="2"/>
        <v>478.3371004670364</v>
      </c>
      <c r="M20" s="105">
        <f t="shared" si="2"/>
        <v>628.194647136094</v>
      </c>
      <c r="N20" s="80">
        <f t="shared" si="2"/>
        <v>838.5309378217349</v>
      </c>
      <c r="O20" s="80">
        <f t="shared" si="2"/>
        <v>1115.7400228217502</v>
      </c>
      <c r="P20" s="80">
        <f t="shared" si="2"/>
        <v>1471.040801951992</v>
      </c>
      <c r="Q20" s="105">
        <f t="shared" si="2"/>
        <v>1896.097542723224</v>
      </c>
      <c r="R20" s="80">
        <f t="shared" si="2"/>
        <v>2453.303283743979</v>
      </c>
      <c r="S20" s="80">
        <f t="shared" si="2"/>
        <v>3181.1036623751925</v>
      </c>
      <c r="T20" s="105">
        <f t="shared" si="2"/>
        <v>4333.06179540927</v>
      </c>
      <c r="U20" s="80">
        <f t="shared" si="2"/>
        <v>5503.841644606057</v>
      </c>
      <c r="V20" s="80">
        <f t="shared" si="2"/>
        <v>7710.825273165501</v>
      </c>
      <c r="W20" s="80">
        <f aca="true" t="shared" si="5" ref="R20:AB35">(($A20+W$58)^2*W$55+($A20+W$58)*W$56+W$57)</f>
        <v>9765.867401190062</v>
      </c>
      <c r="X20" s="80">
        <f t="shared" si="5"/>
        <v>12664.12484434012</v>
      </c>
      <c r="Y20" s="80">
        <f t="shared" si="5"/>
        <v>17630.05194336053</v>
      </c>
      <c r="Z20" s="80">
        <f t="shared" si="5"/>
        <v>22205.981321824</v>
      </c>
      <c r="AA20" s="80">
        <f t="shared" si="5"/>
        <v>28595.459164660562</v>
      </c>
      <c r="AB20" s="80">
        <f t="shared" si="5"/>
        <v>37901.208306465705</v>
      </c>
    </row>
    <row r="21" spans="1:28" ht="19.5" customHeight="1">
      <c r="A21" s="82">
        <v>0.1328125</v>
      </c>
      <c r="B21" s="19" t="s">
        <v>55</v>
      </c>
      <c r="C21" s="20" t="s">
        <v>55</v>
      </c>
      <c r="D21" s="21"/>
      <c r="E21" s="22"/>
      <c r="F21" s="23"/>
      <c r="G21" s="83">
        <f aca="true" t="shared" si="6" ref="G21:W37">(($A21+G$58)^2*G$55+($A21+G$58)*G$56+G$57)</f>
        <v>136.2169512873355</v>
      </c>
      <c r="H21" s="83">
        <f t="shared" si="6"/>
        <v>174.7778696020557</v>
      </c>
      <c r="I21" s="83">
        <f t="shared" si="3"/>
        <v>217.03279986507135</v>
      </c>
      <c r="J21" s="83">
        <f t="shared" si="6"/>
        <v>286.082441488968</v>
      </c>
      <c r="K21" s="83">
        <f t="shared" si="6"/>
        <v>372.1697187074798</v>
      </c>
      <c r="L21" s="83">
        <f t="shared" si="6"/>
        <v>485.4439585772936</v>
      </c>
      <c r="M21" s="83">
        <f t="shared" si="6"/>
        <v>637.2520280585762</v>
      </c>
      <c r="N21" s="83">
        <f t="shared" si="6"/>
        <v>850.6895711814957</v>
      </c>
      <c r="O21" s="83">
        <f t="shared" si="6"/>
        <v>1132.4621900305265</v>
      </c>
      <c r="P21" s="83">
        <f t="shared" si="6"/>
        <v>1493.152516276289</v>
      </c>
      <c r="Q21" s="83">
        <f t="shared" si="6"/>
        <v>1923.3971641587273</v>
      </c>
      <c r="R21" s="73">
        <f t="shared" si="5"/>
        <v>2487.0740692034674</v>
      </c>
      <c r="S21" s="83">
        <f t="shared" si="5"/>
        <v>3222.905480362476</v>
      </c>
      <c r="T21" s="83">
        <f t="shared" si="5"/>
        <v>4396.15918217762</v>
      </c>
      <c r="U21" s="83">
        <f t="shared" si="5"/>
        <v>5573.57831586204</v>
      </c>
      <c r="V21" s="83">
        <f t="shared" si="5"/>
        <v>7825.140021705325</v>
      </c>
      <c r="W21" s="83">
        <f t="shared" si="5"/>
        <v>9894.615682122088</v>
      </c>
      <c r="X21" s="83">
        <f t="shared" si="5"/>
        <v>12817.257165786594</v>
      </c>
      <c r="Y21" s="83">
        <f t="shared" si="5"/>
        <v>17889.359414474337</v>
      </c>
      <c r="Z21" s="73">
        <f t="shared" si="5"/>
        <v>22508.579298973513</v>
      </c>
      <c r="AA21" s="83">
        <f t="shared" si="5"/>
        <v>28950.629067906804</v>
      </c>
      <c r="AB21" s="83">
        <f t="shared" si="5"/>
        <v>38316.38431962205</v>
      </c>
    </row>
    <row r="22" spans="1:28" ht="19.5" customHeight="1">
      <c r="A22" s="18">
        <v>0.140625</v>
      </c>
      <c r="B22" s="13">
        <f>F22*6</f>
        <v>0.84375</v>
      </c>
      <c r="C22" s="14">
        <f>F22*4</f>
        <v>0.5625</v>
      </c>
      <c r="D22" s="15">
        <f>F22*3</f>
        <v>0.421875</v>
      </c>
      <c r="E22" s="16">
        <f>F22*2</f>
        <v>0.28125</v>
      </c>
      <c r="F22" s="17">
        <f>A22</f>
        <v>0.140625</v>
      </c>
      <c r="G22" s="76">
        <f t="shared" si="6"/>
        <v>138.18745204383083</v>
      </c>
      <c r="H22" s="76">
        <f t="shared" si="6"/>
        <v>177.27465710385252</v>
      </c>
      <c r="I22" s="76">
        <f t="shared" si="3"/>
        <v>220.14497967342194</v>
      </c>
      <c r="J22" s="76">
        <f t="shared" si="6"/>
        <v>290.21219738440163</v>
      </c>
      <c r="K22" s="76">
        <f t="shared" si="6"/>
        <v>377.5234578091057</v>
      </c>
      <c r="L22" s="76">
        <f t="shared" si="6"/>
        <v>492.49598309502153</v>
      </c>
      <c r="M22" s="76">
        <f t="shared" si="6"/>
        <v>646.2431093826698</v>
      </c>
      <c r="N22" s="76">
        <f t="shared" si="6"/>
        <v>862.7583260683559</v>
      </c>
      <c r="O22" s="76">
        <f t="shared" si="6"/>
        <v>1149.0533122100062</v>
      </c>
      <c r="P22" s="76">
        <f t="shared" si="6"/>
        <v>1515.0900390966797</v>
      </c>
      <c r="Q22" s="76">
        <f t="shared" si="6"/>
        <v>1950.4974404221107</v>
      </c>
      <c r="R22" s="76">
        <f t="shared" si="5"/>
        <v>2520.6163460740886</v>
      </c>
      <c r="S22" s="102">
        <f t="shared" si="5"/>
        <v>3264.4451573268097</v>
      </c>
      <c r="T22" s="76">
        <f t="shared" si="5"/>
        <v>4458.786667277268</v>
      </c>
      <c r="U22" s="76">
        <f t="shared" si="5"/>
        <v>5642.902271076762</v>
      </c>
      <c r="V22" s="76">
        <f t="shared" si="5"/>
        <v>7938.57615670145</v>
      </c>
      <c r="W22" s="76">
        <f t="shared" si="5"/>
        <v>10022.552332354651</v>
      </c>
      <c r="X22" s="76">
        <f t="shared" si="5"/>
        <v>12969.546461653234</v>
      </c>
      <c r="Y22" s="76">
        <f t="shared" si="5"/>
        <v>18146.701583365244</v>
      </c>
      <c r="Z22" s="102">
        <f t="shared" si="5"/>
        <v>22809.163844340797</v>
      </c>
      <c r="AA22" s="76">
        <f t="shared" si="5"/>
        <v>29303.761364253634</v>
      </c>
      <c r="AB22" s="76">
        <f t="shared" si="5"/>
        <v>38729.58644296881</v>
      </c>
    </row>
    <row r="23" spans="1:28" ht="19.5" customHeight="1">
      <c r="A23" s="18">
        <v>0.1484375</v>
      </c>
      <c r="B23" s="19" t="s">
        <v>55</v>
      </c>
      <c r="C23" s="20" t="s">
        <v>55</v>
      </c>
      <c r="D23" s="21"/>
      <c r="E23" s="22"/>
      <c r="F23" s="23"/>
      <c r="G23" s="76">
        <f t="shared" si="6"/>
        <v>140.142749313998</v>
      </c>
      <c r="H23" s="76">
        <f t="shared" si="6"/>
        <v>179.75261665643066</v>
      </c>
      <c r="I23" s="76">
        <f t="shared" si="3"/>
        <v>223.2336436480323</v>
      </c>
      <c r="J23" s="76">
        <f t="shared" si="6"/>
        <v>294.310212503468</v>
      </c>
      <c r="K23" s="76">
        <f t="shared" si="6"/>
        <v>382.8363108206438</v>
      </c>
      <c r="L23" s="76">
        <f t="shared" si="6"/>
        <v>499.4931740202202</v>
      </c>
      <c r="M23" s="76">
        <f t="shared" si="6"/>
        <v>655.1678911083746</v>
      </c>
      <c r="N23" s="76">
        <f t="shared" si="6"/>
        <v>874.737202482316</v>
      </c>
      <c r="O23" s="76">
        <f t="shared" si="6"/>
        <v>1165.5133893601892</v>
      </c>
      <c r="P23" s="76">
        <f t="shared" si="6"/>
        <v>1536.8533704131642</v>
      </c>
      <c r="Q23" s="76">
        <f t="shared" si="6"/>
        <v>1977.3983715133754</v>
      </c>
      <c r="R23" s="76">
        <f t="shared" si="5"/>
        <v>2553.9301143558423</v>
      </c>
      <c r="S23" s="76">
        <f t="shared" si="5"/>
        <v>3305.7226932681942</v>
      </c>
      <c r="T23" s="76">
        <f t="shared" si="5"/>
        <v>4520.944250708215</v>
      </c>
      <c r="U23" s="76">
        <f t="shared" si="5"/>
        <v>5711.813510250225</v>
      </c>
      <c r="V23" s="76">
        <f t="shared" si="5"/>
        <v>8051.133678153873</v>
      </c>
      <c r="W23" s="102">
        <f t="shared" si="5"/>
        <v>10149.677351887753</v>
      </c>
      <c r="X23" s="76">
        <f t="shared" si="5"/>
        <v>13120.99273194004</v>
      </c>
      <c r="Y23" s="76">
        <f t="shared" si="5"/>
        <v>18402.07845003325</v>
      </c>
      <c r="Z23" s="76">
        <f t="shared" si="5"/>
        <v>23107.734957925855</v>
      </c>
      <c r="AA23" s="76">
        <f t="shared" si="5"/>
        <v>29654.85605370105</v>
      </c>
      <c r="AB23" s="76">
        <f t="shared" si="5"/>
        <v>39140.814676506016</v>
      </c>
    </row>
    <row r="24" spans="1:28" ht="19.5" customHeight="1">
      <c r="A24" s="18">
        <v>0.15625</v>
      </c>
      <c r="B24" s="13">
        <f>F24*6</f>
        <v>0.9375</v>
      </c>
      <c r="C24" s="14">
        <f>F24*4</f>
        <v>0.625</v>
      </c>
      <c r="D24" s="15">
        <f>F24*3</f>
        <v>0.46875</v>
      </c>
      <c r="E24" s="16">
        <f>F24*2</f>
        <v>0.3125</v>
      </c>
      <c r="F24" s="17">
        <f>A24</f>
        <v>0.15625</v>
      </c>
      <c r="G24" s="76">
        <f t="shared" si="6"/>
        <v>142.08284309783707</v>
      </c>
      <c r="H24" s="76">
        <f t="shared" si="6"/>
        <v>182.21174825979003</v>
      </c>
      <c r="I24" s="76">
        <f t="shared" si="3"/>
        <v>226.29879178890243</v>
      </c>
      <c r="J24" s="76">
        <f t="shared" si="6"/>
        <v>298.3764868461672</v>
      </c>
      <c r="K24" s="76">
        <f t="shared" si="6"/>
        <v>388.108277742094</v>
      </c>
      <c r="L24" s="76">
        <f t="shared" si="6"/>
        <v>506.43553135288954</v>
      </c>
      <c r="M24" s="76">
        <f t="shared" si="6"/>
        <v>664.0263732356909</v>
      </c>
      <c r="N24" s="76">
        <f t="shared" si="6"/>
        <v>886.6262004233755</v>
      </c>
      <c r="O24" s="76">
        <f t="shared" si="6"/>
        <v>1181.8424214810752</v>
      </c>
      <c r="P24" s="76">
        <f t="shared" si="6"/>
        <v>1558.4425102257421</v>
      </c>
      <c r="Q24" s="76">
        <f t="shared" si="6"/>
        <v>2004.0999574325208</v>
      </c>
      <c r="R24" s="76">
        <f t="shared" si="5"/>
        <v>2587.0153740487294</v>
      </c>
      <c r="S24" s="76">
        <f t="shared" si="5"/>
        <v>3346.73808818663</v>
      </c>
      <c r="T24" s="76">
        <f t="shared" si="5"/>
        <v>4582.631932470461</v>
      </c>
      <c r="U24" s="102">
        <f t="shared" si="5"/>
        <v>5780.312033382428</v>
      </c>
      <c r="V24" s="102">
        <f t="shared" si="5"/>
        <v>8162.812586062593</v>
      </c>
      <c r="W24" s="76">
        <f t="shared" si="5"/>
        <v>10275.99074072139</v>
      </c>
      <c r="X24" s="102">
        <f t="shared" si="5"/>
        <v>13271.59597664701</v>
      </c>
      <c r="Y24" s="76">
        <f t="shared" si="5"/>
        <v>18655.490014478357</v>
      </c>
      <c r="Z24" s="76">
        <f t="shared" si="5"/>
        <v>23404.292639728686</v>
      </c>
      <c r="AA24" s="76">
        <f t="shared" si="5"/>
        <v>30003.91313624905</v>
      </c>
      <c r="AB24" s="76">
        <f t="shared" si="5"/>
        <v>39550.06902023364</v>
      </c>
    </row>
    <row r="25" spans="1:28" ht="19.5" customHeight="1">
      <c r="A25" s="18">
        <v>0.1640625</v>
      </c>
      <c r="B25" s="19" t="s">
        <v>55</v>
      </c>
      <c r="C25" s="20" t="s">
        <v>55</v>
      </c>
      <c r="D25" s="29"/>
      <c r="E25" s="22"/>
      <c r="F25" s="23"/>
      <c r="G25" s="76">
        <f t="shared" si="6"/>
        <v>144.007733395348</v>
      </c>
      <c r="H25" s="76">
        <f t="shared" si="6"/>
        <v>184.65205191393068</v>
      </c>
      <c r="I25" s="76">
        <f t="shared" si="3"/>
        <v>229.3404240960323</v>
      </c>
      <c r="J25" s="76">
        <f t="shared" si="6"/>
        <v>302.4110204124992</v>
      </c>
      <c r="K25" s="76">
        <f t="shared" si="6"/>
        <v>393.3393585734563</v>
      </c>
      <c r="L25" s="76">
        <f t="shared" si="6"/>
        <v>513.3230550930296</v>
      </c>
      <c r="M25" s="76">
        <f t="shared" si="6"/>
        <v>672.8185557646184</v>
      </c>
      <c r="N25" s="76">
        <f t="shared" si="6"/>
        <v>898.4253198915346</v>
      </c>
      <c r="O25" s="76">
        <f t="shared" si="6"/>
        <v>1198.0404085726643</v>
      </c>
      <c r="P25" s="76">
        <f t="shared" si="6"/>
        <v>1579.857458534414</v>
      </c>
      <c r="Q25" s="76">
        <f t="shared" si="6"/>
        <v>2030.6021981795473</v>
      </c>
      <c r="R25" s="76">
        <f t="shared" si="5"/>
        <v>2619.872125152749</v>
      </c>
      <c r="S25" s="76">
        <f t="shared" si="5"/>
        <v>3387.491342082116</v>
      </c>
      <c r="T25" s="76">
        <f t="shared" si="5"/>
        <v>4643.849712564006</v>
      </c>
      <c r="U25" s="76">
        <f t="shared" si="5"/>
        <v>5848.397840473372</v>
      </c>
      <c r="V25" s="76">
        <f t="shared" si="5"/>
        <v>8273.612880427614</v>
      </c>
      <c r="W25" s="76">
        <f t="shared" si="5"/>
        <v>10401.492498855565</v>
      </c>
      <c r="X25" s="76">
        <f t="shared" si="5"/>
        <v>13421.35619577415</v>
      </c>
      <c r="Y25" s="102">
        <f t="shared" si="5"/>
        <v>18906.936276700562</v>
      </c>
      <c r="Z25" s="76">
        <f t="shared" si="5"/>
        <v>23698.836889749295</v>
      </c>
      <c r="AA25" s="76">
        <f t="shared" si="5"/>
        <v>30350.93261189764</v>
      </c>
      <c r="AB25" s="76">
        <f t="shared" si="5"/>
        <v>39957.349474151706</v>
      </c>
    </row>
    <row r="26" spans="1:28" ht="19.5" customHeight="1">
      <c r="A26" s="18">
        <v>0.171875</v>
      </c>
      <c r="B26" s="13">
        <f>F26*6</f>
        <v>1.03125</v>
      </c>
      <c r="C26" s="14">
        <f>F26*4</f>
        <v>0.6875</v>
      </c>
      <c r="D26" s="15">
        <f>F26*3</f>
        <v>0.515625</v>
      </c>
      <c r="E26" s="16">
        <f>F26*2</f>
        <v>0.34375</v>
      </c>
      <c r="F26" s="17">
        <f>A26</f>
        <v>0.171875</v>
      </c>
      <c r="G26" s="76">
        <f t="shared" si="6"/>
        <v>145.91742020653084</v>
      </c>
      <c r="H26" s="76">
        <f t="shared" si="6"/>
        <v>187.07352761885255</v>
      </c>
      <c r="I26" s="76">
        <f t="shared" si="3"/>
        <v>232.35854056942193</v>
      </c>
      <c r="J26" s="76">
        <f t="shared" si="6"/>
        <v>306.4138132024641</v>
      </c>
      <c r="K26" s="76">
        <f t="shared" si="6"/>
        <v>398.5295533147307</v>
      </c>
      <c r="L26" s="76">
        <f t="shared" si="6"/>
        <v>520.1557452406403</v>
      </c>
      <c r="M26" s="76">
        <f t="shared" si="6"/>
        <v>681.5444386951573</v>
      </c>
      <c r="N26" s="76">
        <f t="shared" si="6"/>
        <v>910.1345608867935</v>
      </c>
      <c r="O26" s="76">
        <f t="shared" si="6"/>
        <v>1214.1073506349562</v>
      </c>
      <c r="P26" s="76">
        <f t="shared" si="6"/>
        <v>1601.0982153391797</v>
      </c>
      <c r="Q26" s="76">
        <f t="shared" si="6"/>
        <v>2056.9050937544544</v>
      </c>
      <c r="R26" s="76">
        <f t="shared" si="5"/>
        <v>2652.500367667901</v>
      </c>
      <c r="S26" s="76">
        <f t="shared" si="5"/>
        <v>3427.982454954654</v>
      </c>
      <c r="T26" s="76">
        <f t="shared" si="5"/>
        <v>4704.597590988849</v>
      </c>
      <c r="U26" s="76">
        <f t="shared" si="5"/>
        <v>5916.070931523055</v>
      </c>
      <c r="V26" s="76">
        <f t="shared" si="5"/>
        <v>8383.534561248935</v>
      </c>
      <c r="W26" s="76">
        <f t="shared" si="5"/>
        <v>10526.182626290278</v>
      </c>
      <c r="X26" s="76">
        <f t="shared" si="5"/>
        <v>13570.273389321452</v>
      </c>
      <c r="Y26" s="76">
        <f t="shared" si="5"/>
        <v>19156.41723669987</v>
      </c>
      <c r="Z26" s="76">
        <f t="shared" si="5"/>
        <v>23991.367707987672</v>
      </c>
      <c r="AA26" s="76">
        <f t="shared" si="5"/>
        <v>30695.914480646814</v>
      </c>
      <c r="AB26" s="76">
        <f t="shared" si="5"/>
        <v>40362.65603826019</v>
      </c>
    </row>
    <row r="27" spans="1:28" ht="19.5" customHeight="1">
      <c r="A27" s="18">
        <v>0.1796875</v>
      </c>
      <c r="B27" s="19" t="s">
        <v>55</v>
      </c>
      <c r="C27" s="20" t="s">
        <v>55</v>
      </c>
      <c r="D27" s="29"/>
      <c r="E27" s="22"/>
      <c r="F27" s="23"/>
      <c r="G27" s="76">
        <f t="shared" si="6"/>
        <v>147.8119035313855</v>
      </c>
      <c r="H27" s="76">
        <f t="shared" si="6"/>
        <v>189.47617537455568</v>
      </c>
      <c r="I27" s="76">
        <f t="shared" si="3"/>
        <v>235.35314120907137</v>
      </c>
      <c r="J27" s="76">
        <f t="shared" si="6"/>
        <v>310.3848652160617</v>
      </c>
      <c r="K27" s="76">
        <f t="shared" si="6"/>
        <v>403.67886196591724</v>
      </c>
      <c r="L27" s="76">
        <f t="shared" si="6"/>
        <v>526.9336017957218</v>
      </c>
      <c r="M27" s="76">
        <f t="shared" si="6"/>
        <v>690.2040220273075</v>
      </c>
      <c r="N27" s="76">
        <f t="shared" si="6"/>
        <v>921.7539234091519</v>
      </c>
      <c r="O27" s="76">
        <f t="shared" si="6"/>
        <v>1230.0432476679516</v>
      </c>
      <c r="P27" s="76">
        <f t="shared" si="6"/>
        <v>1622.164780640039</v>
      </c>
      <c r="Q27" s="76">
        <f t="shared" si="6"/>
        <v>2083.0086441572425</v>
      </c>
      <c r="R27" s="76">
        <f t="shared" si="5"/>
        <v>2684.9001015941863</v>
      </c>
      <c r="S27" s="76">
        <f t="shared" si="5"/>
        <v>3468.2114268042415</v>
      </c>
      <c r="T27" s="76">
        <f t="shared" si="5"/>
        <v>4764.875567744993</v>
      </c>
      <c r="U27" s="76">
        <f t="shared" si="5"/>
        <v>5983.331306531479</v>
      </c>
      <c r="V27" s="76">
        <f t="shared" si="5"/>
        <v>8492.577628526551</v>
      </c>
      <c r="W27" s="76">
        <f t="shared" si="5"/>
        <v>10650.061123025525</v>
      </c>
      <c r="X27" s="76">
        <f t="shared" si="5"/>
        <v>13718.347557288922</v>
      </c>
      <c r="Y27" s="76">
        <f t="shared" si="5"/>
        <v>19403.932894476275</v>
      </c>
      <c r="Z27" s="76">
        <f t="shared" si="5"/>
        <v>24281.885094443824</v>
      </c>
      <c r="AA27" s="102">
        <f t="shared" si="5"/>
        <v>31038.858742496566</v>
      </c>
      <c r="AB27" s="76">
        <f t="shared" si="5"/>
        <v>40765.988712559105</v>
      </c>
    </row>
    <row r="28" spans="1:28" ht="19.5" customHeight="1">
      <c r="A28" s="18">
        <v>0.1875</v>
      </c>
      <c r="B28" s="13">
        <f>F28*6</f>
        <v>1.125</v>
      </c>
      <c r="C28" s="14">
        <f>F28*4</f>
        <v>0.75</v>
      </c>
      <c r="D28" s="15">
        <f>F28*3</f>
        <v>0.5625</v>
      </c>
      <c r="E28" s="16">
        <f>F28*2</f>
        <v>0.375</v>
      </c>
      <c r="F28" s="17">
        <f>A28</f>
        <v>0.1875</v>
      </c>
      <c r="G28" s="76">
        <f t="shared" si="6"/>
        <v>149.6911833699121</v>
      </c>
      <c r="H28" s="76">
        <f t="shared" si="6"/>
        <v>191.85999518104006</v>
      </c>
      <c r="I28" s="76">
        <f t="shared" si="3"/>
        <v>238.32422601498052</v>
      </c>
      <c r="J28" s="76">
        <f t="shared" si="6"/>
        <v>314.32417645329224</v>
      </c>
      <c r="K28" s="76">
        <f t="shared" si="6"/>
        <v>408.78728452701586</v>
      </c>
      <c r="L28" s="76">
        <f t="shared" si="6"/>
        <v>533.656624758274</v>
      </c>
      <c r="M28" s="76">
        <f t="shared" si="6"/>
        <v>698.797305761069</v>
      </c>
      <c r="N28" s="76">
        <f t="shared" si="6"/>
        <v>933.2834074586098</v>
      </c>
      <c r="O28" s="76">
        <f t="shared" si="6"/>
        <v>1245.84809967165</v>
      </c>
      <c r="P28" s="76">
        <f t="shared" si="6"/>
        <v>1643.057154436992</v>
      </c>
      <c r="Q28" s="76">
        <f t="shared" si="6"/>
        <v>2108.9128493879116</v>
      </c>
      <c r="R28" s="76">
        <f t="shared" si="5"/>
        <v>2717.0713269316043</v>
      </c>
      <c r="S28" s="76">
        <f t="shared" si="5"/>
        <v>3508.1782576308797</v>
      </c>
      <c r="T28" s="76">
        <f t="shared" si="5"/>
        <v>4824.683642832433</v>
      </c>
      <c r="U28" s="76">
        <f t="shared" si="5"/>
        <v>6050.178965498643</v>
      </c>
      <c r="V28" s="76">
        <f t="shared" si="5"/>
        <v>8600.742082260469</v>
      </c>
      <c r="W28" s="76">
        <f t="shared" si="5"/>
        <v>10773.127989061313</v>
      </c>
      <c r="X28" s="76">
        <f t="shared" si="5"/>
        <v>13865.578699676556</v>
      </c>
      <c r="Y28" s="76">
        <f t="shared" si="5"/>
        <v>19649.483250029778</v>
      </c>
      <c r="Z28" s="76">
        <f t="shared" si="5"/>
        <v>24570.389049117748</v>
      </c>
      <c r="AA28" s="76">
        <f t="shared" si="5"/>
        <v>31379.765397446914</v>
      </c>
      <c r="AB28" s="76">
        <f t="shared" si="5"/>
        <v>41167.34749704845</v>
      </c>
    </row>
    <row r="29" spans="1:28" ht="19.5" customHeight="1">
      <c r="A29" s="18">
        <v>0.1953125</v>
      </c>
      <c r="B29" s="19" t="s">
        <v>55</v>
      </c>
      <c r="C29" s="20" t="s">
        <v>55</v>
      </c>
      <c r="D29" s="29"/>
      <c r="E29" s="22"/>
      <c r="F29" s="23"/>
      <c r="G29" s="76">
        <f t="shared" si="6"/>
        <v>151.55525972211052</v>
      </c>
      <c r="H29" s="76">
        <f t="shared" si="6"/>
        <v>194.22498703830567</v>
      </c>
      <c r="I29" s="76">
        <f t="shared" si="3"/>
        <v>241.2717949871495</v>
      </c>
      <c r="J29" s="76">
        <f t="shared" si="6"/>
        <v>318.2317469141555</v>
      </c>
      <c r="K29" s="76">
        <f t="shared" si="6"/>
        <v>413.85482099802664</v>
      </c>
      <c r="L29" s="76">
        <f t="shared" si="6"/>
        <v>540.3248141282967</v>
      </c>
      <c r="M29" s="76">
        <f t="shared" si="6"/>
        <v>707.3242898964419</v>
      </c>
      <c r="N29" s="76">
        <f t="shared" si="6"/>
        <v>944.7230130351674</v>
      </c>
      <c r="O29" s="76">
        <f t="shared" si="6"/>
        <v>1261.5219066460518</v>
      </c>
      <c r="P29" s="76">
        <f t="shared" si="6"/>
        <v>1663.7753367300388</v>
      </c>
      <c r="Q29" s="76">
        <f t="shared" si="6"/>
        <v>2134.6177094464615</v>
      </c>
      <c r="R29" s="76">
        <f t="shared" si="5"/>
        <v>2749.014043680155</v>
      </c>
      <c r="S29" s="76">
        <f t="shared" si="5"/>
        <v>3547.8829474345694</v>
      </c>
      <c r="T29" s="76">
        <f t="shared" si="5"/>
        <v>4884.021816251173</v>
      </c>
      <c r="U29" s="76">
        <f t="shared" si="5"/>
        <v>6116.613908424549</v>
      </c>
      <c r="V29" s="76">
        <f t="shared" si="5"/>
        <v>8708.027922450685</v>
      </c>
      <c r="W29" s="76">
        <f t="shared" si="5"/>
        <v>10895.383224397636</v>
      </c>
      <c r="X29" s="76">
        <f t="shared" si="5"/>
        <v>14011.96681648436</v>
      </c>
      <c r="Y29" s="76">
        <f t="shared" si="5"/>
        <v>19893.068303360382</v>
      </c>
      <c r="Z29" s="76">
        <f t="shared" si="5"/>
        <v>24856.879572009446</v>
      </c>
      <c r="AA29" s="76">
        <f t="shared" si="5"/>
        <v>31718.634445497846</v>
      </c>
      <c r="AB29" s="76">
        <f t="shared" si="5"/>
        <v>41566.732391728234</v>
      </c>
    </row>
    <row r="30" spans="1:28" ht="19.5" customHeight="1">
      <c r="A30" s="18">
        <v>0.203125</v>
      </c>
      <c r="B30" s="13">
        <f>F30*6</f>
        <v>1.21875</v>
      </c>
      <c r="C30" s="14">
        <f>F30*4</f>
        <v>0.8125</v>
      </c>
      <c r="D30" s="15">
        <f>F30*3</f>
        <v>0.609375</v>
      </c>
      <c r="E30" s="16">
        <f>F30*2</f>
        <v>0.40625</v>
      </c>
      <c r="F30" s="17">
        <f>A30</f>
        <v>0.203125</v>
      </c>
      <c r="G30" s="76">
        <f t="shared" si="6"/>
        <v>153.40413258798083</v>
      </c>
      <c r="H30" s="76">
        <f t="shared" si="6"/>
        <v>196.57115094635253</v>
      </c>
      <c r="I30" s="77">
        <f t="shared" si="3"/>
        <v>244.1958481255782</v>
      </c>
      <c r="J30" s="77">
        <f t="shared" si="6"/>
        <v>322.10757659865163</v>
      </c>
      <c r="K30" s="76">
        <f t="shared" si="6"/>
        <v>418.88147137894947</v>
      </c>
      <c r="L30" s="76">
        <f t="shared" si="6"/>
        <v>546.9381699057903</v>
      </c>
      <c r="M30" s="76">
        <f t="shared" si="6"/>
        <v>715.7849744334261</v>
      </c>
      <c r="N30" s="76">
        <f t="shared" si="6"/>
        <v>956.0727401388247</v>
      </c>
      <c r="O30" s="76">
        <f t="shared" si="6"/>
        <v>1277.0646685911563</v>
      </c>
      <c r="P30" s="76">
        <f t="shared" si="6"/>
        <v>1684.3193275191795</v>
      </c>
      <c r="Q30" s="76">
        <f t="shared" si="6"/>
        <v>2160.123224332892</v>
      </c>
      <c r="R30" s="76">
        <f t="shared" si="5"/>
        <v>2780.728251839839</v>
      </c>
      <c r="S30" s="76">
        <f t="shared" si="5"/>
        <v>3587.3254962153096</v>
      </c>
      <c r="T30" s="76">
        <f t="shared" si="5"/>
        <v>4942.8900880012125</v>
      </c>
      <c r="U30" s="76">
        <f t="shared" si="5"/>
        <v>6182.636135309193</v>
      </c>
      <c r="V30" s="76">
        <f t="shared" si="5"/>
        <v>8814.4351490972</v>
      </c>
      <c r="W30" s="76">
        <f t="shared" si="5"/>
        <v>11016.826829034497</v>
      </c>
      <c r="X30" s="76">
        <f t="shared" si="5"/>
        <v>14157.511907712327</v>
      </c>
      <c r="Y30" s="76">
        <f t="shared" si="5"/>
        <v>20134.688054468086</v>
      </c>
      <c r="Z30" s="76">
        <f t="shared" si="5"/>
        <v>25141.356663118917</v>
      </c>
      <c r="AA30" s="76">
        <f t="shared" si="5"/>
        <v>32055.465886649363</v>
      </c>
      <c r="AB30" s="76">
        <f t="shared" si="5"/>
        <v>41964.14339659844</v>
      </c>
    </row>
    <row r="31" spans="1:28" ht="19.5" customHeight="1">
      <c r="A31" s="18">
        <v>0.2109375</v>
      </c>
      <c r="B31" s="19" t="s">
        <v>55</v>
      </c>
      <c r="C31" s="20" t="s">
        <v>55</v>
      </c>
      <c r="D31" s="29"/>
      <c r="E31" s="22"/>
      <c r="F31" s="23"/>
      <c r="G31" s="76">
        <f t="shared" si="6"/>
        <v>155.237801967523</v>
      </c>
      <c r="H31" s="76">
        <f t="shared" si="6"/>
        <v>198.89848690518065</v>
      </c>
      <c r="I31" s="76">
        <f t="shared" si="3"/>
        <v>247.0963854302667</v>
      </c>
      <c r="J31" s="76">
        <f t="shared" si="6"/>
        <v>325.9516655067805</v>
      </c>
      <c r="K31" s="76">
        <f t="shared" si="6"/>
        <v>423.86723566978446</v>
      </c>
      <c r="L31" s="76">
        <f t="shared" si="6"/>
        <v>553.4966920907546</v>
      </c>
      <c r="M31" s="76">
        <f t="shared" si="6"/>
        <v>724.1793593720215</v>
      </c>
      <c r="N31" s="76">
        <f t="shared" si="6"/>
        <v>967.3325887695817</v>
      </c>
      <c r="O31" s="76">
        <f t="shared" si="6"/>
        <v>1292.476385506964</v>
      </c>
      <c r="P31" s="76">
        <f t="shared" si="6"/>
        <v>1704.689126804414</v>
      </c>
      <c r="Q31" s="76">
        <f t="shared" si="6"/>
        <v>2185.429394047204</v>
      </c>
      <c r="R31" s="76">
        <f t="shared" si="5"/>
        <v>2812.2139514106548</v>
      </c>
      <c r="S31" s="76">
        <f t="shared" si="5"/>
        <v>3626.5059039731013</v>
      </c>
      <c r="T31" s="76">
        <f t="shared" si="5"/>
        <v>5001.288458082549</v>
      </c>
      <c r="U31" s="76">
        <f t="shared" si="5"/>
        <v>6248.245646152578</v>
      </c>
      <c r="V31" s="76">
        <f t="shared" si="5"/>
        <v>8919.963762200012</v>
      </c>
      <c r="W31" s="76">
        <f t="shared" si="5"/>
        <v>11137.458802971894</v>
      </c>
      <c r="X31" s="76">
        <f t="shared" si="5"/>
        <v>14302.21397336046</v>
      </c>
      <c r="Y31" s="76">
        <f t="shared" si="5"/>
        <v>20374.34250335289</v>
      </c>
      <c r="Z31" s="76">
        <f t="shared" si="5"/>
        <v>25423.820322446165</v>
      </c>
      <c r="AA31" s="76">
        <f t="shared" si="5"/>
        <v>32390.259720901464</v>
      </c>
      <c r="AB31" s="76">
        <f t="shared" si="5"/>
        <v>42359.58051165908</v>
      </c>
    </row>
    <row r="32" spans="1:28" ht="19.5" customHeight="1">
      <c r="A32" s="18">
        <v>0.21875</v>
      </c>
      <c r="B32" s="13">
        <f>F32*6</f>
        <v>1.3125</v>
      </c>
      <c r="C32" s="14">
        <f>F32*4</f>
        <v>0.875</v>
      </c>
      <c r="D32" s="15">
        <f>F32*3</f>
        <v>0.65625</v>
      </c>
      <c r="E32" s="16">
        <f>F32*2</f>
        <v>0.4375</v>
      </c>
      <c r="F32" s="17">
        <f>A32</f>
        <v>0.21875</v>
      </c>
      <c r="G32" s="76">
        <f t="shared" si="6"/>
        <v>157.05626786073708</v>
      </c>
      <c r="H32" s="76">
        <f t="shared" si="6"/>
        <v>201.20699491479004</v>
      </c>
      <c r="I32" s="76">
        <f t="shared" si="3"/>
        <v>249.97340690121493</v>
      </c>
      <c r="J32" s="76">
        <f t="shared" si="6"/>
        <v>329.7640136385422</v>
      </c>
      <c r="K32" s="76">
        <f t="shared" si="6"/>
        <v>428.8121138705315</v>
      </c>
      <c r="L32" s="76">
        <f t="shared" si="6"/>
        <v>560.0003806831895</v>
      </c>
      <c r="M32" s="76">
        <f t="shared" si="6"/>
        <v>732.5074447122282</v>
      </c>
      <c r="N32" s="76">
        <f t="shared" si="6"/>
        <v>978.502558927438</v>
      </c>
      <c r="O32" s="76">
        <f t="shared" si="6"/>
        <v>1307.7570573934752</v>
      </c>
      <c r="P32" s="76">
        <f t="shared" si="6"/>
        <v>1724.884734585742</v>
      </c>
      <c r="Q32" s="76">
        <f t="shared" si="6"/>
        <v>2210.5362185893964</v>
      </c>
      <c r="R32" s="76">
        <f t="shared" si="5"/>
        <v>2843.471142392604</v>
      </c>
      <c r="S32" s="76">
        <f t="shared" si="5"/>
        <v>3665.4241707079427</v>
      </c>
      <c r="T32" s="76">
        <f t="shared" si="5"/>
        <v>5059.216926495185</v>
      </c>
      <c r="U32" s="76">
        <f t="shared" si="5"/>
        <v>6313.442440954703</v>
      </c>
      <c r="V32" s="76">
        <f t="shared" si="5"/>
        <v>9024.613761759125</v>
      </c>
      <c r="W32" s="76">
        <f t="shared" si="5"/>
        <v>11257.279146209828</v>
      </c>
      <c r="X32" s="76">
        <f t="shared" si="5"/>
        <v>14446.073013428762</v>
      </c>
      <c r="Y32" s="76">
        <f t="shared" si="5"/>
        <v>20612.031650014793</v>
      </c>
      <c r="Z32" s="76">
        <f t="shared" si="5"/>
        <v>25704.270549991186</v>
      </c>
      <c r="AA32" s="76">
        <f t="shared" si="5"/>
        <v>32723.01594825415</v>
      </c>
      <c r="AB32" s="76">
        <f t="shared" si="5"/>
        <v>42753.04373691014</v>
      </c>
    </row>
    <row r="33" spans="1:28" ht="19.5" customHeight="1">
      <c r="A33" s="18">
        <v>0.2265625</v>
      </c>
      <c r="B33" s="19" t="s">
        <v>55</v>
      </c>
      <c r="C33" s="20" t="s">
        <v>55</v>
      </c>
      <c r="D33" s="29"/>
      <c r="E33" s="22"/>
      <c r="F33" s="23"/>
      <c r="G33" s="76">
        <f t="shared" si="6"/>
        <v>158.85953026762303</v>
      </c>
      <c r="H33" s="76">
        <f t="shared" si="6"/>
        <v>203.4966749751807</v>
      </c>
      <c r="I33" s="76">
        <f t="shared" si="3"/>
        <v>252.82691253842296</v>
      </c>
      <c r="J33" s="76">
        <f t="shared" si="6"/>
        <v>333.54462099393675</v>
      </c>
      <c r="K33" s="76">
        <f t="shared" si="6"/>
        <v>433.71610598119065</v>
      </c>
      <c r="L33" s="76">
        <f t="shared" si="6"/>
        <v>566.4492356830953</v>
      </c>
      <c r="M33" s="76">
        <f t="shared" si="6"/>
        <v>740.7692304540465</v>
      </c>
      <c r="N33" s="76">
        <f t="shared" si="6"/>
        <v>989.5826506123941</v>
      </c>
      <c r="O33" s="76">
        <f t="shared" si="6"/>
        <v>1322.9066842506893</v>
      </c>
      <c r="P33" s="76">
        <f t="shared" si="6"/>
        <v>1744.9061508631642</v>
      </c>
      <c r="Q33" s="76">
        <f t="shared" si="6"/>
        <v>2235.4436979594693</v>
      </c>
      <c r="R33" s="76">
        <f t="shared" si="5"/>
        <v>2874.4998247856865</v>
      </c>
      <c r="S33" s="76">
        <f t="shared" si="5"/>
        <v>3704.0802964198356</v>
      </c>
      <c r="T33" s="76">
        <f t="shared" si="5"/>
        <v>5116.675493239122</v>
      </c>
      <c r="U33" s="76">
        <f t="shared" si="5"/>
        <v>6378.2265197155675</v>
      </c>
      <c r="V33" s="76">
        <f t="shared" si="5"/>
        <v>9128.385147774536</v>
      </c>
      <c r="W33" s="76">
        <f t="shared" si="5"/>
        <v>11376.287858748301</v>
      </c>
      <c r="X33" s="76">
        <f t="shared" si="5"/>
        <v>14589.089027917227</v>
      </c>
      <c r="Y33" s="76">
        <f t="shared" si="5"/>
        <v>20847.755494453795</v>
      </c>
      <c r="Z33" s="76">
        <f t="shared" si="5"/>
        <v>25982.707345753977</v>
      </c>
      <c r="AA33" s="76">
        <f t="shared" si="5"/>
        <v>33053.73456870742</v>
      </c>
      <c r="AB33" s="76">
        <f t="shared" si="5"/>
        <v>43144.53307235164</v>
      </c>
    </row>
    <row r="34" spans="1:28" ht="19.5" customHeight="1">
      <c r="A34" s="18">
        <v>0.234375</v>
      </c>
      <c r="B34" s="13">
        <f>F34*6</f>
        <v>1.40625</v>
      </c>
      <c r="C34" s="14">
        <f>F34*4</f>
        <v>0.9375</v>
      </c>
      <c r="D34" s="15">
        <f>F34*3</f>
        <v>0.703125</v>
      </c>
      <c r="E34" s="16">
        <f>F34*2</f>
        <v>0.46875</v>
      </c>
      <c r="F34" s="17">
        <f>A34</f>
        <v>0.234375</v>
      </c>
      <c r="G34" s="76">
        <f t="shared" si="6"/>
        <v>160.64758918818083</v>
      </c>
      <c r="H34" s="76">
        <f t="shared" si="6"/>
        <v>205.76752708635254</v>
      </c>
      <c r="I34" s="76">
        <f t="shared" si="3"/>
        <v>255.6569023418907</v>
      </c>
      <c r="J34" s="76">
        <f t="shared" si="6"/>
        <v>337.29348757296407</v>
      </c>
      <c r="K34" s="76">
        <f t="shared" si="6"/>
        <v>438.579212001762</v>
      </c>
      <c r="L34" s="76">
        <f t="shared" si="6"/>
        <v>572.8432570904716</v>
      </c>
      <c r="M34" s="76">
        <f t="shared" si="6"/>
        <v>748.9647165974759</v>
      </c>
      <c r="N34" s="76">
        <f t="shared" si="6"/>
        <v>1000.5728638244498</v>
      </c>
      <c r="O34" s="76">
        <f t="shared" si="6"/>
        <v>1337.9252660786065</v>
      </c>
      <c r="P34" s="76">
        <f t="shared" si="6"/>
        <v>1764.7533756366795</v>
      </c>
      <c r="Q34" s="76">
        <f t="shared" si="6"/>
        <v>2260.1518321574235</v>
      </c>
      <c r="R34" s="76">
        <f t="shared" si="5"/>
        <v>2905.299998589901</v>
      </c>
      <c r="S34" s="76">
        <f t="shared" si="5"/>
        <v>3742.474281108779</v>
      </c>
      <c r="T34" s="76">
        <f t="shared" si="5"/>
        <v>5173.6641583143555</v>
      </c>
      <c r="U34" s="76">
        <f t="shared" si="5"/>
        <v>6442.597882435174</v>
      </c>
      <c r="V34" s="76">
        <f t="shared" si="5"/>
        <v>9231.277920246246</v>
      </c>
      <c r="W34" s="76">
        <f t="shared" si="5"/>
        <v>11494.48494058731</v>
      </c>
      <c r="X34" s="76">
        <f t="shared" si="5"/>
        <v>14731.262016825858</v>
      </c>
      <c r="Y34" s="76">
        <f t="shared" si="5"/>
        <v>21081.514036669898</v>
      </c>
      <c r="Z34" s="76">
        <f t="shared" si="5"/>
        <v>26259.130709734545</v>
      </c>
      <c r="AA34" s="76">
        <f t="shared" si="5"/>
        <v>33382.41558226128</v>
      </c>
      <c r="AB34" s="76">
        <f t="shared" si="5"/>
        <v>43534.04851798356</v>
      </c>
    </row>
    <row r="35" spans="1:28" ht="19.5" customHeight="1">
      <c r="A35" s="18">
        <v>0.2421875</v>
      </c>
      <c r="B35" s="19" t="s">
        <v>55</v>
      </c>
      <c r="C35" s="20" t="s">
        <v>55</v>
      </c>
      <c r="D35" s="29"/>
      <c r="E35" s="22"/>
      <c r="F35" s="23"/>
      <c r="G35" s="76">
        <f t="shared" si="6"/>
        <v>162.4204446224105</v>
      </c>
      <c r="H35" s="76">
        <f t="shared" si="6"/>
        <v>208.01955124830567</v>
      </c>
      <c r="I35" s="77">
        <f t="shared" si="3"/>
        <v>258.4633763116183</v>
      </c>
      <c r="J35" s="77">
        <f t="shared" si="6"/>
        <v>341.01061337562425</v>
      </c>
      <c r="K35" s="76">
        <f t="shared" si="6"/>
        <v>443.4014319322454</v>
      </c>
      <c r="L35" s="76">
        <f t="shared" si="6"/>
        <v>579.1824449053187</v>
      </c>
      <c r="M35" s="76">
        <f t="shared" si="6"/>
        <v>757.0939031425169</v>
      </c>
      <c r="N35" s="76">
        <f t="shared" si="6"/>
        <v>1011.473198563605</v>
      </c>
      <c r="O35" s="76">
        <f t="shared" si="6"/>
        <v>1352.8128028772264</v>
      </c>
      <c r="P35" s="76">
        <f t="shared" si="6"/>
        <v>1784.4264089062888</v>
      </c>
      <c r="Q35" s="76">
        <f t="shared" si="6"/>
        <v>2284.660621183258</v>
      </c>
      <c r="R35" s="76">
        <f t="shared" si="5"/>
        <v>2935.8716638052488</v>
      </c>
      <c r="S35" s="76">
        <f t="shared" si="5"/>
        <v>3780.606124774772</v>
      </c>
      <c r="T35" s="76">
        <f t="shared" si="5"/>
        <v>5230.182921720888</v>
      </c>
      <c r="U35" s="76">
        <f t="shared" si="5"/>
        <v>6506.55652911352</v>
      </c>
      <c r="V35" s="76">
        <f t="shared" si="5"/>
        <v>9333.292079174256</v>
      </c>
      <c r="W35" s="76">
        <f t="shared" si="5"/>
        <v>11611.870391726854</v>
      </c>
      <c r="X35" s="76">
        <f t="shared" si="5"/>
        <v>14872.591980154657</v>
      </c>
      <c r="Y35" s="76">
        <f t="shared" si="5"/>
        <v>21313.3072766631</v>
      </c>
      <c r="Z35" s="76">
        <f t="shared" si="5"/>
        <v>26533.540641932883</v>
      </c>
      <c r="AA35" s="76">
        <f t="shared" si="5"/>
        <v>33709.05898891573</v>
      </c>
      <c r="AB35" s="76">
        <f t="shared" si="5"/>
        <v>43921.59007380592</v>
      </c>
    </row>
    <row r="36" spans="1:28" ht="19.5" customHeight="1" thickBot="1">
      <c r="A36" s="84">
        <v>0.25</v>
      </c>
      <c r="B36" s="13">
        <f>F36*6</f>
        <v>1.5</v>
      </c>
      <c r="C36" s="14">
        <f>F36*4</f>
        <v>1</v>
      </c>
      <c r="D36" s="15">
        <f>F36*3</f>
        <v>0.75</v>
      </c>
      <c r="E36" s="16">
        <f>F36*2</f>
        <v>0.5</v>
      </c>
      <c r="F36" s="17">
        <f>A36</f>
        <v>0.25</v>
      </c>
      <c r="G36" s="85">
        <f t="shared" si="6"/>
        <v>164.17809657031208</v>
      </c>
      <c r="H36" s="105">
        <f t="shared" si="6"/>
        <v>210.25274746104003</v>
      </c>
      <c r="I36" s="105">
        <f t="shared" si="3"/>
        <v>261.24633444760553</v>
      </c>
      <c r="J36" s="86">
        <f t="shared" si="6"/>
        <v>344.6959984019172</v>
      </c>
      <c r="K36" s="86">
        <f t="shared" si="6"/>
        <v>448.1827657726409</v>
      </c>
      <c r="L36" s="86">
        <f t="shared" si="6"/>
        <v>585.4667991276364</v>
      </c>
      <c r="M36" s="86">
        <f t="shared" si="6"/>
        <v>765.1567900891689</v>
      </c>
      <c r="N36" s="86">
        <f t="shared" si="6"/>
        <v>1022.2836548298599</v>
      </c>
      <c r="O36" s="86">
        <f t="shared" si="6"/>
        <v>1367.56929464655</v>
      </c>
      <c r="P36" s="86">
        <f t="shared" si="6"/>
        <v>1803.9252506719922</v>
      </c>
      <c r="Q36" s="86">
        <f t="shared" si="6"/>
        <v>2308.970065036974</v>
      </c>
      <c r="R36" s="86">
        <f t="shared" si="6"/>
        <v>2966.214820431729</v>
      </c>
      <c r="S36" s="86">
        <f t="shared" si="6"/>
        <v>3818.4758274178175</v>
      </c>
      <c r="T36" s="86">
        <f t="shared" si="6"/>
        <v>5286.231783458721</v>
      </c>
      <c r="U36" s="86">
        <f t="shared" si="6"/>
        <v>6570.102459750606</v>
      </c>
      <c r="V36" s="86">
        <f t="shared" si="6"/>
        <v>9434.427624558562</v>
      </c>
      <c r="W36" s="86">
        <f t="shared" si="6"/>
        <v>11728.444212166938</v>
      </c>
      <c r="X36" s="86">
        <f>(($A36+X$58)^2*X$55+($A36+X$58)*X$56+X$57)</f>
        <v>15013.078917903622</v>
      </c>
      <c r="Y36" s="86">
        <f>(($A36+Y$58)^2*Y$55+($A36+Y$58)*Y$56+Y$57)</f>
        <v>21543.1352144334</v>
      </c>
      <c r="Z36" s="86">
        <f>(($A36+Z$58)^2*Z$55+($A36+Z$58)*Z$56+Z$57)</f>
        <v>26805.937142348997</v>
      </c>
      <c r="AA36" s="86">
        <f>(($A36+AA$58)^2*AA$55+($A36+AA$58)*AA$56+AA$57)</f>
        <v>34033.664788670765</v>
      </c>
      <c r="AB36" s="86">
        <f>(($A36+AB$58)^2*AB$55+($A36+AB$58)*AB$56+AB$57)</f>
        <v>44307.1577398187</v>
      </c>
    </row>
    <row r="37" spans="1:28" ht="19.5" customHeight="1" thickBot="1">
      <c r="A37" s="93">
        <v>0.2578125</v>
      </c>
      <c r="B37" s="13"/>
      <c r="C37" s="14"/>
      <c r="D37" s="15"/>
      <c r="E37" s="16"/>
      <c r="F37" s="17"/>
      <c r="G37" s="76"/>
      <c r="H37" s="76"/>
      <c r="I37" s="76"/>
      <c r="J37" s="76"/>
      <c r="K37" s="76"/>
      <c r="L37" s="76"/>
      <c r="M37" s="76">
        <f t="shared" si="6"/>
        <v>773.1533774374325</v>
      </c>
      <c r="N37" s="86">
        <f t="shared" si="6"/>
        <v>1033.0042326232144</v>
      </c>
      <c r="O37" s="76"/>
      <c r="P37" s="76"/>
      <c r="Q37" s="76">
        <f t="shared" si="6"/>
        <v>2333.080163718571</v>
      </c>
      <c r="R37" s="76">
        <f t="shared" si="6"/>
        <v>2996.3294684693424</v>
      </c>
      <c r="S37" s="76">
        <f t="shared" si="6"/>
        <v>3856.0833890379135</v>
      </c>
      <c r="T37" s="76"/>
      <c r="U37" s="76">
        <f t="shared" si="6"/>
        <v>6633.2356743464325</v>
      </c>
      <c r="V37" s="76">
        <f t="shared" si="6"/>
        <v>9534.68455639917</v>
      </c>
      <c r="W37" s="76">
        <f t="shared" si="6"/>
        <v>11844.206401907557</v>
      </c>
      <c r="X37" s="76">
        <f aca="true" t="shared" si="7" ref="X37:AB52">(($A37+X$58)^2*X$55+($A37+X$58)*X$56+X$57)</f>
        <v>15152.722830072747</v>
      </c>
      <c r="Y37" s="76">
        <f t="shared" si="7"/>
        <v>21770.997849980802</v>
      </c>
      <c r="Z37" s="76">
        <f t="shared" si="7"/>
        <v>27076.320210982885</v>
      </c>
      <c r="AA37" s="76">
        <f t="shared" si="7"/>
        <v>34356.23298152638</v>
      </c>
      <c r="AB37" s="76">
        <f t="shared" si="7"/>
        <v>44690.75151602192</v>
      </c>
    </row>
    <row r="38" spans="1:28" ht="19.5" customHeight="1">
      <c r="A38" s="93">
        <v>0.265625</v>
      </c>
      <c r="B38" s="13">
        <f aca="true" t="shared" si="8" ref="B38:B52">F38*6</f>
        <v>1.59375</v>
      </c>
      <c r="C38" s="14">
        <f aca="true" t="shared" si="9" ref="C38:C52">F38*4</f>
        <v>1.0625</v>
      </c>
      <c r="D38" s="15">
        <f aca="true" t="shared" si="10" ref="D38:D52">F38*3</f>
        <v>0.796875</v>
      </c>
      <c r="E38" s="16">
        <f aca="true" t="shared" si="11" ref="E38:E52">F38*2</f>
        <v>0.53125</v>
      </c>
      <c r="F38" s="17">
        <f aca="true" t="shared" si="12" ref="F38:F52">A38</f>
        <v>0.265625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>
        <f>(($A38+R$58)^2*R$55+($A38+R$58)*R$56+R$57)</f>
        <v>3026.215607918089</v>
      </c>
      <c r="S38" s="76">
        <f>(($A38+S$58)^2*S$55+($A38+S$58)*S$56+S$57)</f>
        <v>3893.42880963506</v>
      </c>
      <c r="T38" s="76"/>
      <c r="U38" s="76">
        <f aca="true" t="shared" si="13" ref="U38:W41">(($A38+U$58)^2*U$55+($A38+U$58)*U$56+U$57)</f>
        <v>6695.956172900998</v>
      </c>
      <c r="V38" s="76">
        <f t="shared" si="13"/>
        <v>9634.062874696076</v>
      </c>
      <c r="W38" s="76">
        <f t="shared" si="13"/>
        <v>11959.156960948716</v>
      </c>
      <c r="X38" s="76">
        <f t="shared" si="7"/>
        <v>15291.523716662046</v>
      </c>
      <c r="Y38" s="76">
        <f t="shared" si="7"/>
        <v>21996.895183305303</v>
      </c>
      <c r="Z38" s="76">
        <f t="shared" si="7"/>
        <v>27344.689847834547</v>
      </c>
      <c r="AA38" s="76">
        <f t="shared" si="7"/>
        <v>34676.76356748258</v>
      </c>
      <c r="AB38" s="76">
        <f t="shared" si="7"/>
        <v>45072.37140241556</v>
      </c>
    </row>
    <row r="39" spans="1:28" ht="19.5" customHeight="1">
      <c r="A39" s="93">
        <v>0.2734375</v>
      </c>
      <c r="B39" s="13"/>
      <c r="C39" s="14"/>
      <c r="D39" s="15"/>
      <c r="E39" s="16"/>
      <c r="F39" s="17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>
        <f>(($A39+R$58)^2*R$55+($A39+R$58)*R$56+R$57)</f>
        <v>3055.8732387779673</v>
      </c>
      <c r="S39" s="76">
        <f>(($A39+S$58)^2*S$55+($A39+S$58)*S$56+S$57)</f>
        <v>3930.5120892092573</v>
      </c>
      <c r="T39" s="76"/>
      <c r="U39" s="76">
        <f t="shared" si="13"/>
        <v>6758.263955414306</v>
      </c>
      <c r="V39" s="76">
        <f t="shared" si="13"/>
        <v>9732.56257944928</v>
      </c>
      <c r="W39" s="76">
        <f t="shared" si="13"/>
        <v>12073.29588929041</v>
      </c>
      <c r="X39" s="76">
        <f t="shared" si="7"/>
        <v>15429.481577671508</v>
      </c>
      <c r="Y39" s="76">
        <f t="shared" si="7"/>
        <v>22220.827214406905</v>
      </c>
      <c r="Z39" s="76">
        <f t="shared" si="7"/>
        <v>27611.046052903977</v>
      </c>
      <c r="AA39" s="76">
        <f t="shared" si="7"/>
        <v>34995.25654653937</v>
      </c>
      <c r="AB39" s="76">
        <f t="shared" si="7"/>
        <v>45452.01739899964</v>
      </c>
    </row>
    <row r="40" spans="1:28" ht="19.5" customHeight="1">
      <c r="A40" s="93">
        <v>0.28125</v>
      </c>
      <c r="B40" s="13">
        <f t="shared" si="8"/>
        <v>1.6875</v>
      </c>
      <c r="C40" s="14">
        <f t="shared" si="9"/>
        <v>1.125</v>
      </c>
      <c r="D40" s="15">
        <f t="shared" si="10"/>
        <v>0.84375</v>
      </c>
      <c r="E40" s="16">
        <f t="shared" si="11"/>
        <v>0.5625</v>
      </c>
      <c r="F40" s="17">
        <f t="shared" si="12"/>
        <v>0.28125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>
        <f>(($A40+S$58)^2*S$55+($A40+S$58)*S$56+S$57)</f>
        <v>3967.333227760505</v>
      </c>
      <c r="T40" s="76"/>
      <c r="U40" s="76">
        <f t="shared" si="13"/>
        <v>6820.159021886353</v>
      </c>
      <c r="V40" s="76">
        <f t="shared" si="13"/>
        <v>9830.183670658782</v>
      </c>
      <c r="W40" s="76">
        <f t="shared" si="13"/>
        <v>12186.62318693264</v>
      </c>
      <c r="X40" s="76">
        <f t="shared" si="7"/>
        <v>15566.596413101137</v>
      </c>
      <c r="Y40" s="76">
        <f t="shared" si="7"/>
        <v>22442.793943285604</v>
      </c>
      <c r="Z40" s="76">
        <f t="shared" si="7"/>
        <v>27875.388826191185</v>
      </c>
      <c r="AA40" s="76">
        <f t="shared" si="7"/>
        <v>35311.711918696754</v>
      </c>
      <c r="AB40" s="76">
        <f t="shared" si="7"/>
        <v>45829.689505774135</v>
      </c>
    </row>
    <row r="41" spans="1:28" ht="19.5" customHeight="1">
      <c r="A41" s="93">
        <v>0.2890625</v>
      </c>
      <c r="B41" s="13"/>
      <c r="C41" s="14"/>
      <c r="D41" s="15"/>
      <c r="E41" s="16"/>
      <c r="F41" s="1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>
        <f>(($A41+S$58)^2*S$55+($A41+S$58)*S$56+S$57)</f>
        <v>4003.892225288804</v>
      </c>
      <c r="T41" s="76"/>
      <c r="U41" s="76">
        <f t="shared" si="13"/>
        <v>6881.64137231714</v>
      </c>
      <c r="V41" s="76">
        <f t="shared" si="13"/>
        <v>9926.926148324583</v>
      </c>
      <c r="W41" s="76">
        <f t="shared" si="13"/>
        <v>12299.138853875409</v>
      </c>
      <c r="X41" s="76">
        <f t="shared" si="7"/>
        <v>15702.868222950929</v>
      </c>
      <c r="Y41" s="76">
        <f t="shared" si="7"/>
        <v>22662.795369941407</v>
      </c>
      <c r="Z41" s="76"/>
      <c r="AA41" s="76">
        <f t="shared" si="7"/>
        <v>35626.129683954714</v>
      </c>
      <c r="AB41" s="76">
        <f t="shared" si="7"/>
        <v>46205.38772273908</v>
      </c>
    </row>
    <row r="42" spans="1:28" ht="19.5" customHeight="1">
      <c r="A42" s="93">
        <v>0.296875</v>
      </c>
      <c r="B42" s="13">
        <f t="shared" si="8"/>
        <v>1.78125</v>
      </c>
      <c r="C42" s="14">
        <f t="shared" si="9"/>
        <v>1.1875</v>
      </c>
      <c r="D42" s="15">
        <f t="shared" si="10"/>
        <v>0.890625</v>
      </c>
      <c r="E42" s="16">
        <f t="shared" si="11"/>
        <v>0.59375</v>
      </c>
      <c r="F42" s="17">
        <f t="shared" si="12"/>
        <v>0.296875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>
        <f aca="true" t="shared" si="14" ref="U42:V44">(($A42+U$58)^2*U$55+($A42+U$58)*U$56+U$57)</f>
        <v>6942.711006706668</v>
      </c>
      <c r="V42" s="76">
        <f t="shared" si="14"/>
        <v>10022.790012446685</v>
      </c>
      <c r="W42" s="76"/>
      <c r="X42" s="76">
        <f t="shared" si="7"/>
        <v>15838.29700722089</v>
      </c>
      <c r="Y42" s="76">
        <f t="shared" si="7"/>
        <v>22880.831494374303</v>
      </c>
      <c r="Z42" s="76"/>
      <c r="AA42" s="102">
        <f t="shared" si="7"/>
        <v>35938.509842313266</v>
      </c>
      <c r="AB42" s="76">
        <f t="shared" si="7"/>
        <v>46579.11204989444</v>
      </c>
    </row>
    <row r="43" spans="1:28" ht="19.5" customHeight="1">
      <c r="A43" s="93">
        <v>0.3046875</v>
      </c>
      <c r="B43" s="13"/>
      <c r="C43" s="14"/>
      <c r="D43" s="15"/>
      <c r="E43" s="16"/>
      <c r="F43" s="17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>
        <f t="shared" si="14"/>
        <v>7003.367925054935</v>
      </c>
      <c r="V43" s="76">
        <f t="shared" si="14"/>
        <v>10117.775263025083</v>
      </c>
      <c r="W43" s="76"/>
      <c r="X43" s="76">
        <f t="shared" si="7"/>
        <v>15972.882765911017</v>
      </c>
      <c r="Y43" s="76">
        <f t="shared" si="7"/>
        <v>23096.902316584303</v>
      </c>
      <c r="Z43" s="76"/>
      <c r="AA43" s="76"/>
      <c r="AB43" s="76">
        <f t="shared" si="7"/>
        <v>46950.86248724023</v>
      </c>
    </row>
    <row r="44" spans="1:28" ht="19.5" customHeight="1">
      <c r="A44" s="93">
        <v>0.3125</v>
      </c>
      <c r="B44" s="13">
        <f t="shared" si="8"/>
        <v>1.875</v>
      </c>
      <c r="C44" s="14">
        <f t="shared" si="9"/>
        <v>1.25</v>
      </c>
      <c r="D44" s="15">
        <f t="shared" si="10"/>
        <v>0.9375</v>
      </c>
      <c r="E44" s="16">
        <f t="shared" si="11"/>
        <v>0.625</v>
      </c>
      <c r="F44" s="17">
        <f t="shared" si="12"/>
        <v>0.3125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>
        <f t="shared" si="14"/>
        <v>7063.612127361944</v>
      </c>
      <c r="V44" s="76">
        <f t="shared" si="14"/>
        <v>10211.881900059781</v>
      </c>
      <c r="W44" s="76"/>
      <c r="X44" s="76">
        <f t="shared" si="7"/>
        <v>16106.625499021306</v>
      </c>
      <c r="Y44" s="76">
        <f t="shared" si="7"/>
        <v>23311.0078365714</v>
      </c>
      <c r="Z44" s="76"/>
      <c r="AA44" s="76"/>
      <c r="AB44" s="76">
        <f t="shared" si="7"/>
        <v>47320.63903477645</v>
      </c>
    </row>
    <row r="45" spans="1:28" ht="19.5" customHeight="1">
      <c r="A45" s="93">
        <v>0.3203125</v>
      </c>
      <c r="B45" s="13"/>
      <c r="C45" s="14"/>
      <c r="D45" s="15"/>
      <c r="E45" s="16"/>
      <c r="F45" s="17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>
        <f>(($A45+V$58)^2*V$55+($A45+V$58)*V$56+V$57)</f>
        <v>10305.109923550779</v>
      </c>
      <c r="W45" s="76"/>
      <c r="X45" s="76">
        <f t="shared" si="7"/>
        <v>16239.525206551765</v>
      </c>
      <c r="Y45" s="76">
        <f t="shared" si="7"/>
        <v>23523.1480543356</v>
      </c>
      <c r="Z45" s="76"/>
      <c r="AA45" s="76"/>
      <c r="AB45" s="76">
        <f t="shared" si="7"/>
        <v>47688.44169250311</v>
      </c>
    </row>
    <row r="46" spans="1:28" ht="19.5" customHeight="1">
      <c r="A46" s="93">
        <v>0.328125</v>
      </c>
      <c r="B46" s="13">
        <f t="shared" si="8"/>
        <v>1.96875</v>
      </c>
      <c r="C46" s="14">
        <f t="shared" si="9"/>
        <v>1.3125</v>
      </c>
      <c r="D46" s="15">
        <f t="shared" si="10"/>
        <v>0.984375</v>
      </c>
      <c r="E46" s="16">
        <f t="shared" si="11"/>
        <v>0.65625</v>
      </c>
      <c r="F46" s="17">
        <f t="shared" si="12"/>
        <v>0.328125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>
        <f>(($A46+V$58)^2*V$55+($A46+V$58)*V$56+V$57)</f>
        <v>10397.459333498075</v>
      </c>
      <c r="W46" s="76"/>
      <c r="X46" s="76">
        <f t="shared" si="7"/>
        <v>16371.581888502391</v>
      </c>
      <c r="Y46" s="76">
        <f t="shared" si="7"/>
        <v>23733.3229698769</v>
      </c>
      <c r="Z46" s="76"/>
      <c r="AA46" s="76"/>
      <c r="AB46" s="76">
        <f t="shared" si="7"/>
        <v>48054.27046042019</v>
      </c>
    </row>
    <row r="47" spans="1:28" ht="19.5" customHeight="1">
      <c r="A47" s="93">
        <v>0.3359375</v>
      </c>
      <c r="B47" s="13"/>
      <c r="C47" s="14"/>
      <c r="D47" s="15"/>
      <c r="E47" s="16"/>
      <c r="F47" s="17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>
        <f t="shared" si="7"/>
        <v>23941.532583195294</v>
      </c>
      <c r="Z47" s="76"/>
      <c r="AA47" s="76"/>
      <c r="AB47" s="76">
        <f t="shared" si="7"/>
        <v>48418.1253385277</v>
      </c>
    </row>
    <row r="48" spans="1:28" ht="19.5" customHeight="1">
      <c r="A48" s="93">
        <v>0.34375</v>
      </c>
      <c r="B48" s="13">
        <f t="shared" si="8"/>
        <v>2.0625</v>
      </c>
      <c r="C48" s="14">
        <f t="shared" si="9"/>
        <v>1.375</v>
      </c>
      <c r="D48" s="15">
        <f t="shared" si="10"/>
        <v>1.03125</v>
      </c>
      <c r="E48" s="16">
        <f t="shared" si="11"/>
        <v>0.6875</v>
      </c>
      <c r="F48" s="17">
        <f t="shared" si="12"/>
        <v>0.34375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>
        <f t="shared" si="7"/>
        <v>24147.776894290793</v>
      </c>
      <c r="Z48" s="76"/>
      <c r="AA48" s="76"/>
      <c r="AB48" s="76">
        <f t="shared" si="7"/>
        <v>48780.00632682565</v>
      </c>
    </row>
    <row r="49" spans="1:28" ht="19.5" customHeight="1">
      <c r="A49" s="93">
        <v>0.3515625</v>
      </c>
      <c r="B49" s="13"/>
      <c r="C49" s="14"/>
      <c r="D49" s="15"/>
      <c r="E49" s="16"/>
      <c r="F49" s="17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>
        <f t="shared" si="7"/>
        <v>24352.05590316339</v>
      </c>
      <c r="Z49" s="76"/>
      <c r="AA49" s="76"/>
      <c r="AB49" s="76">
        <f t="shared" si="7"/>
        <v>49139.913425314015</v>
      </c>
    </row>
    <row r="50" spans="1:28" ht="19.5" customHeight="1">
      <c r="A50" s="93">
        <v>0.359375</v>
      </c>
      <c r="B50" s="13">
        <f t="shared" si="8"/>
        <v>2.15625</v>
      </c>
      <c r="C50" s="14">
        <f t="shared" si="9"/>
        <v>1.4375</v>
      </c>
      <c r="D50" s="15">
        <f t="shared" si="10"/>
        <v>1.078125</v>
      </c>
      <c r="E50" s="16">
        <f t="shared" si="11"/>
        <v>0.71875</v>
      </c>
      <c r="F50" s="17">
        <f t="shared" si="12"/>
        <v>0.359375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>
        <f t="shared" si="7"/>
        <v>24554.369609813086</v>
      </c>
      <c r="Z50" s="76"/>
      <c r="AA50" s="76"/>
      <c r="AB50" s="76">
        <f t="shared" si="7"/>
        <v>49497.84663399282</v>
      </c>
    </row>
    <row r="51" spans="1:28" ht="19.5" customHeight="1">
      <c r="A51" s="93">
        <v>0.3671875</v>
      </c>
      <c r="B51" s="13"/>
      <c r="C51" s="14"/>
      <c r="D51" s="15"/>
      <c r="E51" s="16"/>
      <c r="F51" s="17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>
        <f t="shared" si="7"/>
        <v>24754.71801423988</v>
      </c>
      <c r="Z51" s="76"/>
      <c r="AA51" s="76"/>
      <c r="AB51" s="76">
        <f t="shared" si="7"/>
        <v>49853.80595286204</v>
      </c>
    </row>
    <row r="52" spans="1:28" ht="19.5" customHeight="1" thickBot="1">
      <c r="A52" s="93">
        <v>0.375</v>
      </c>
      <c r="B52" s="13">
        <f t="shared" si="8"/>
        <v>2.25</v>
      </c>
      <c r="C52" s="14">
        <f t="shared" si="9"/>
        <v>1.5</v>
      </c>
      <c r="D52" s="15">
        <f t="shared" si="10"/>
        <v>1.125</v>
      </c>
      <c r="E52" s="16">
        <f t="shared" si="11"/>
        <v>0.75</v>
      </c>
      <c r="F52" s="17">
        <f t="shared" si="12"/>
        <v>0.375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>
        <f t="shared" si="7"/>
        <v>50207.79138192171</v>
      </c>
    </row>
    <row r="53" spans="1:28" ht="19.5" customHeight="1">
      <c r="A53" s="87" t="s">
        <v>55</v>
      </c>
      <c r="B53" s="30">
        <v>0.046875</v>
      </c>
      <c r="C53" s="31">
        <v>0.03125</v>
      </c>
      <c r="D53" s="32">
        <v>0.0234375</v>
      </c>
      <c r="E53" s="33">
        <v>0.015625</v>
      </c>
      <c r="F53" s="34">
        <v>0.0078125</v>
      </c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2:30" ht="19.5" customHeight="1">
      <c r="B54" s="128" t="s">
        <v>12</v>
      </c>
      <c r="C54" s="129"/>
      <c r="D54" s="129"/>
      <c r="E54" s="129"/>
      <c r="F54" s="130"/>
      <c r="G54" s="109" t="s">
        <v>13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D54" s="1"/>
    </row>
    <row r="55" spans="2:28" ht="19.5" customHeight="1">
      <c r="B55" s="35"/>
      <c r="E55" s="122" t="s">
        <v>14</v>
      </c>
      <c r="F55" s="36" t="s">
        <v>15</v>
      </c>
      <c r="G55" s="37">
        <v>-124.54696</v>
      </c>
      <c r="H55" s="37">
        <v>-154.23856</v>
      </c>
      <c r="I55" s="103">
        <v>-192.64171</v>
      </c>
      <c r="J55" s="37">
        <v>-260.02044</v>
      </c>
      <c r="K55" s="37">
        <v>-334.93885</v>
      </c>
      <c r="L55" s="37">
        <v>-449.19679</v>
      </c>
      <c r="M55" s="37">
        <v>-543.12631</v>
      </c>
      <c r="N55" s="37">
        <v>-736.28445</v>
      </c>
      <c r="O55" s="37">
        <v>-1073.52088</v>
      </c>
      <c r="P55" s="37">
        <v>-1426.9768</v>
      </c>
      <c r="Q55" s="37">
        <v>-1633.03565</v>
      </c>
      <c r="R55" s="37">
        <v>-1871.94236</v>
      </c>
      <c r="S55" s="37">
        <v>-2147.45926</v>
      </c>
      <c r="T55" s="37">
        <v>-3849.43447</v>
      </c>
      <c r="U55" s="37">
        <v>-3380.96981</v>
      </c>
      <c r="V55" s="37">
        <v>-7197.60215</v>
      </c>
      <c r="W55" s="37">
        <v>-6648.87869</v>
      </c>
      <c r="X55" s="37">
        <v>-6906.06555</v>
      </c>
      <c r="Y55" s="37">
        <v>-16099.75581</v>
      </c>
      <c r="Z55" s="37">
        <v>-16494.03316</v>
      </c>
      <c r="AA55" s="37">
        <v>-16692.07572</v>
      </c>
      <c r="AB55" s="37">
        <v>-16170.10532</v>
      </c>
    </row>
    <row r="56" spans="1:28" ht="19.5" customHeight="1">
      <c r="A56" s="1"/>
      <c r="B56" s="125" t="s">
        <v>16</v>
      </c>
      <c r="C56" s="126"/>
      <c r="D56" s="127"/>
      <c r="E56" s="123"/>
      <c r="F56" s="36" t="s">
        <v>17</v>
      </c>
      <c r="G56" s="37">
        <v>355.48567</v>
      </c>
      <c r="H56" s="37">
        <v>449.21667</v>
      </c>
      <c r="I56" s="103">
        <v>559.7422</v>
      </c>
      <c r="J56" s="37">
        <v>744.68249</v>
      </c>
      <c r="K56" s="37">
        <v>964.66366</v>
      </c>
      <c r="L56" s="37">
        <v>1273.38911</v>
      </c>
      <c r="M56" s="37">
        <v>1613.48118</v>
      </c>
      <c r="N56" s="37">
        <v>2168.24028</v>
      </c>
      <c r="O56" s="37">
        <v>3001.54339</v>
      </c>
      <c r="P56" s="37">
        <v>3971.32792</v>
      </c>
      <c r="Q56" s="37">
        <v>4861.87601</v>
      </c>
      <c r="R56" s="37">
        <v>5966.90451</v>
      </c>
      <c r="S56" s="37">
        <v>7331.58334</v>
      </c>
      <c r="T56" s="37">
        <v>11261.22775</v>
      </c>
      <c r="U56" s="37">
        <v>12166.52241</v>
      </c>
      <c r="V56" s="37">
        <v>20473.73576</v>
      </c>
      <c r="W56" s="37">
        <v>22592.17725</v>
      </c>
      <c r="X56" s="37">
        <v>26550.18287</v>
      </c>
      <c r="Y56" s="37">
        <v>46369.20768</v>
      </c>
      <c r="Z56" s="37">
        <v>53376.14989</v>
      </c>
      <c r="AA56" s="37">
        <v>61795.4862</v>
      </c>
      <c r="AB56" s="37">
        <v>71165.9312</v>
      </c>
    </row>
    <row r="57" spans="2:28" ht="19.5" customHeight="1">
      <c r="B57" s="38"/>
      <c r="E57" s="131"/>
      <c r="F57" s="36" t="s">
        <v>2</v>
      </c>
      <c r="G57" s="37">
        <v>11.24144</v>
      </c>
      <c r="H57" s="37">
        <v>14.49538</v>
      </c>
      <c r="I57" s="103">
        <v>17.9325</v>
      </c>
      <c r="J57" s="37">
        <v>23.62901</v>
      </c>
      <c r="K57" s="37">
        <v>30.78202</v>
      </c>
      <c r="L57" s="37">
        <v>39.99415</v>
      </c>
      <c r="M57" s="37">
        <v>53.10529</v>
      </c>
      <c r="N57" s="37">
        <v>70.74244</v>
      </c>
      <c r="O57" s="37">
        <v>92.98001</v>
      </c>
      <c r="P57" s="37">
        <v>122.45187</v>
      </c>
      <c r="Q57" s="37">
        <v>160.36992</v>
      </c>
      <c r="R57" s="37">
        <v>210.72522</v>
      </c>
      <c r="S57" s="37">
        <v>277.32016</v>
      </c>
      <c r="T57" s="37">
        <v>364.9937</v>
      </c>
      <c r="U57" s="37">
        <v>485.06779</v>
      </c>
      <c r="V57" s="37">
        <v>645.23388</v>
      </c>
      <c r="W57" s="37">
        <v>850.50833</v>
      </c>
      <c r="X57" s="37">
        <v>1130.87641</v>
      </c>
      <c r="Y57" s="37">
        <v>1479.62231</v>
      </c>
      <c r="Z57" s="37">
        <v>1913.72019</v>
      </c>
      <c r="AA57" s="37">
        <v>2534.62653</v>
      </c>
      <c r="AB57" s="37">
        <v>3470.10196</v>
      </c>
    </row>
    <row r="58" spans="1:28" ht="19.5" customHeight="1">
      <c r="A58" s="1"/>
      <c r="B58" s="119" t="s">
        <v>18</v>
      </c>
      <c r="C58" s="120"/>
      <c r="D58" s="120"/>
      <c r="E58" s="121"/>
      <c r="F58" s="39" t="s">
        <v>19</v>
      </c>
      <c r="G58" s="40">
        <v>0.27782999999999997</v>
      </c>
      <c r="H58" s="40">
        <v>0.2835000000000001</v>
      </c>
      <c r="I58" s="1">
        <v>0.28215</v>
      </c>
      <c r="J58" s="40">
        <v>0.278775</v>
      </c>
      <c r="K58" s="40">
        <v>0.28035</v>
      </c>
      <c r="L58" s="40">
        <v>0.27594</v>
      </c>
      <c r="M58" s="40">
        <v>0.28917</v>
      </c>
      <c r="N58" s="40">
        <v>0.28665</v>
      </c>
      <c r="O58" s="40">
        <v>0.27215999999999996</v>
      </c>
      <c r="P58" s="40">
        <v>0.2709</v>
      </c>
      <c r="Q58" s="40">
        <v>0.2898</v>
      </c>
      <c r="R58" s="40">
        <v>0.3102750000000001</v>
      </c>
      <c r="S58" s="40">
        <v>0.3323249999999999</v>
      </c>
      <c r="T58" s="40">
        <v>0.28476</v>
      </c>
      <c r="U58" s="40">
        <v>0.35028</v>
      </c>
      <c r="V58" s="40">
        <v>0.276885</v>
      </c>
      <c r="W58" s="40">
        <v>0.33075</v>
      </c>
      <c r="X58" s="40">
        <v>0.37422</v>
      </c>
      <c r="Y58" s="40">
        <v>0.28035</v>
      </c>
      <c r="Z58" s="40">
        <v>0.315</v>
      </c>
      <c r="AA58" s="40">
        <v>0.36035999999999996</v>
      </c>
      <c r="AB58" s="40">
        <v>0.4284</v>
      </c>
    </row>
    <row r="59" spans="2:28" ht="19.5" customHeight="1">
      <c r="B59" s="35"/>
      <c r="E59" s="122" t="s">
        <v>14</v>
      </c>
      <c r="F59" s="36" t="s">
        <v>20</v>
      </c>
      <c r="G59" s="41">
        <v>7.492477E-06</v>
      </c>
      <c r="H59" s="41">
        <v>4.598158E-06</v>
      </c>
      <c r="I59" s="104">
        <v>2.9601E-06</v>
      </c>
      <c r="J59" s="41">
        <v>1.701581E-06</v>
      </c>
      <c r="K59" s="41">
        <v>1.008315E-06</v>
      </c>
      <c r="L59" s="41">
        <v>5.879113E-07</v>
      </c>
      <c r="M59" s="41">
        <v>3.49436E-07</v>
      </c>
      <c r="N59" s="41">
        <v>1.95201E-07</v>
      </c>
      <c r="O59" s="41">
        <v>1.072841E-07</v>
      </c>
      <c r="P59" s="41">
        <v>6.156987E-08</v>
      </c>
      <c r="Q59" s="41">
        <v>3.8401E-08</v>
      </c>
      <c r="R59" s="41">
        <v>2.381243E-08</v>
      </c>
      <c r="S59" s="41">
        <v>1.472618E-08</v>
      </c>
      <c r="T59" s="41">
        <v>7.284475E-09</v>
      </c>
      <c r="U59" s="41">
        <v>5.073416E-09</v>
      </c>
      <c r="V59" s="41">
        <v>2.266497E-09</v>
      </c>
      <c r="W59" s="41">
        <v>1.558234E-09</v>
      </c>
      <c r="X59" s="41">
        <v>9.972102E-10</v>
      </c>
      <c r="Y59" s="41">
        <v>4.364041E-10</v>
      </c>
      <c r="Z59" s="41">
        <v>2.931188E-10</v>
      </c>
      <c r="AA59" s="41">
        <v>1.911607E-10</v>
      </c>
      <c r="AB59" s="41">
        <v>1.212425E-10</v>
      </c>
    </row>
    <row r="60" spans="1:28" ht="19.5" customHeight="1">
      <c r="A60" s="1"/>
      <c r="B60" s="125" t="s">
        <v>21</v>
      </c>
      <c r="C60" s="126"/>
      <c r="D60" s="127"/>
      <c r="E60" s="123"/>
      <c r="F60" s="36" t="s">
        <v>0</v>
      </c>
      <c r="G60" s="41">
        <v>0.001936</v>
      </c>
      <c r="H60" s="41">
        <v>0.001532</v>
      </c>
      <c r="I60" s="104">
        <v>0.001234</v>
      </c>
      <c r="J60" s="41">
        <v>0.000924</v>
      </c>
      <c r="K60" s="41">
        <v>0.000714</v>
      </c>
      <c r="L60" s="41">
        <v>0.000541</v>
      </c>
      <c r="M60" s="41">
        <v>0.000427</v>
      </c>
      <c r="N60" s="41">
        <v>0.000317</v>
      </c>
      <c r="O60" s="41">
        <v>0.000229</v>
      </c>
      <c r="P60" s="41">
        <v>0.000173</v>
      </c>
      <c r="Q60" s="41">
        <v>0.000142</v>
      </c>
      <c r="R60" s="41">
        <v>0.000115</v>
      </c>
      <c r="S60" s="41">
        <v>9.4E-05</v>
      </c>
      <c r="T60" s="41">
        <v>6.1E-05</v>
      </c>
      <c r="U60" s="41">
        <v>5.7E-05</v>
      </c>
      <c r="V60" s="41">
        <v>3.4E-05</v>
      </c>
      <c r="W60" s="41">
        <v>3E-05</v>
      </c>
      <c r="X60" s="41">
        <v>2.6E-05</v>
      </c>
      <c r="Y60" s="41">
        <v>1.5E-05</v>
      </c>
      <c r="Z60" s="41">
        <v>1.3E-05</v>
      </c>
      <c r="AA60" s="41">
        <v>1.1E-05</v>
      </c>
      <c r="AB60" s="41">
        <v>9.67256E-06</v>
      </c>
    </row>
    <row r="61" spans="2:28" ht="19.5" customHeight="1" thickBot="1">
      <c r="B61" s="42"/>
      <c r="C61" s="43"/>
      <c r="D61" s="43"/>
      <c r="E61" s="124"/>
      <c r="F61" s="36" t="s">
        <v>1</v>
      </c>
      <c r="G61" s="41">
        <v>0.007918</v>
      </c>
      <c r="H61" s="41">
        <v>0.00808</v>
      </c>
      <c r="I61" s="104">
        <v>0.007814</v>
      </c>
      <c r="J61" s="41">
        <v>0.007945</v>
      </c>
      <c r="K61" s="41">
        <v>0.00799</v>
      </c>
      <c r="L61" s="41">
        <v>0.007864</v>
      </c>
      <c r="M61" s="41">
        <v>0.008241</v>
      </c>
      <c r="N61" s="41">
        <v>0.00817</v>
      </c>
      <c r="O61" s="41">
        <v>0.007757</v>
      </c>
      <c r="P61" s="41">
        <v>0.007721</v>
      </c>
      <c r="Q61" s="41">
        <v>0.008259</v>
      </c>
      <c r="R61" s="41">
        <v>0.008843</v>
      </c>
      <c r="S61" s="41">
        <v>0.009471</v>
      </c>
      <c r="T61" s="41">
        <v>0.008116</v>
      </c>
      <c r="U61" s="41">
        <v>0.009983</v>
      </c>
      <c r="V61" s="41">
        <v>0.007891</v>
      </c>
      <c r="W61" s="41">
        <v>0.009426</v>
      </c>
      <c r="X61" s="41">
        <v>0.010665</v>
      </c>
      <c r="Y61" s="41">
        <v>0.00799</v>
      </c>
      <c r="Z61" s="41">
        <v>0.008978</v>
      </c>
      <c r="AA61" s="41">
        <v>0.01027</v>
      </c>
      <c r="AB61" s="41">
        <v>0.012209</v>
      </c>
    </row>
    <row r="62" spans="2:6" ht="12.75">
      <c r="B62" t="s">
        <v>81</v>
      </c>
      <c r="C62">
        <f>COLUMN(X79)</f>
        <v>24</v>
      </c>
      <c r="D62">
        <f>ROW(X79)</f>
        <v>79</v>
      </c>
      <c r="E62" s="44" t="s">
        <v>22</v>
      </c>
      <c r="F62" s="45">
        <f>Button!F62</f>
        <v>0.052</v>
      </c>
    </row>
    <row r="63" spans="5:10" ht="12.75">
      <c r="E63" s="44" t="s">
        <v>23</v>
      </c>
      <c r="F63" s="46">
        <f>Button!F63</f>
        <v>15163</v>
      </c>
      <c r="I63" s="47"/>
      <c r="J63" s="47"/>
    </row>
    <row r="64" spans="5:10" ht="12.75">
      <c r="E64" s="44" t="s">
        <v>79</v>
      </c>
      <c r="F64" s="46" t="str">
        <f>Button!F64</f>
        <v>F</v>
      </c>
      <c r="I64" s="47"/>
      <c r="J64" s="47"/>
    </row>
    <row r="65" spans="5:10" ht="12.75">
      <c r="E65" s="44" t="s">
        <v>24</v>
      </c>
      <c r="F65" s="89" t="s">
        <v>74</v>
      </c>
      <c r="I65" s="47"/>
      <c r="J65" s="47"/>
    </row>
    <row r="66" spans="5:10" ht="12.75">
      <c r="E66" s="44" t="s">
        <v>25</v>
      </c>
      <c r="F66" s="89" t="s">
        <v>34</v>
      </c>
      <c r="I66" s="47"/>
      <c r="J66" s="47"/>
    </row>
    <row r="67" spans="5:10" ht="12.75">
      <c r="E67" s="44" t="s">
        <v>26</v>
      </c>
      <c r="F67" s="90">
        <v>16097.37669986286</v>
      </c>
      <c r="I67" s="47"/>
      <c r="J67" s="47"/>
    </row>
    <row r="68" spans="5:10" ht="12.75">
      <c r="E68" s="44" t="s">
        <v>27</v>
      </c>
      <c r="F68" s="91">
        <v>0.061622152599278494</v>
      </c>
      <c r="I68" s="47"/>
      <c r="J68" s="47"/>
    </row>
    <row r="69" spans="5:10" ht="12.75">
      <c r="E69" s="44" t="s">
        <v>28</v>
      </c>
      <c r="F69" s="90">
        <v>17968.78268967038</v>
      </c>
      <c r="I69" s="47"/>
      <c r="J69" s="47"/>
    </row>
    <row r="70" spans="5:10" ht="12.75">
      <c r="E70" s="44" t="s">
        <v>29</v>
      </c>
      <c r="F70" s="92">
        <v>7.8125</v>
      </c>
      <c r="I70" s="47"/>
      <c r="J70" s="47"/>
    </row>
    <row r="71" spans="5:10" ht="12.75">
      <c r="E71" s="44" t="s">
        <v>30</v>
      </c>
      <c r="F71" s="92">
        <v>8.8125</v>
      </c>
      <c r="I71" s="47"/>
      <c r="J71" s="47"/>
    </row>
    <row r="72" spans="5:10" ht="13.5" thickBot="1">
      <c r="E72" s="44"/>
      <c r="I72" s="47"/>
      <c r="J72" s="47"/>
    </row>
    <row r="73" spans="6:28" ht="12.75">
      <c r="F73" s="44" t="s">
        <v>31</v>
      </c>
      <c r="G73" s="48">
        <f aca="true" t="shared" si="15" ref="G73:AB73">$F$62</f>
        <v>0.052</v>
      </c>
      <c r="H73" s="48">
        <f t="shared" si="15"/>
        <v>0.052</v>
      </c>
      <c r="I73" s="48">
        <f t="shared" si="15"/>
        <v>0.052</v>
      </c>
      <c r="J73" s="48">
        <f t="shared" si="15"/>
        <v>0.052</v>
      </c>
      <c r="K73" s="48">
        <f t="shared" si="15"/>
        <v>0.052</v>
      </c>
      <c r="L73" s="48">
        <f t="shared" si="15"/>
        <v>0.052</v>
      </c>
      <c r="M73" s="48">
        <f t="shared" si="15"/>
        <v>0.052</v>
      </c>
      <c r="N73" s="48">
        <f t="shared" si="15"/>
        <v>0.052</v>
      </c>
      <c r="O73" s="48">
        <f t="shared" si="15"/>
        <v>0.052</v>
      </c>
      <c r="P73" s="48">
        <f t="shared" si="15"/>
        <v>0.052</v>
      </c>
      <c r="Q73" s="48">
        <f t="shared" si="15"/>
        <v>0.052</v>
      </c>
      <c r="R73" s="48">
        <f t="shared" si="15"/>
        <v>0.052</v>
      </c>
      <c r="S73" s="48">
        <f t="shared" si="15"/>
        <v>0.052</v>
      </c>
      <c r="T73" s="48">
        <f t="shared" si="15"/>
        <v>0.052</v>
      </c>
      <c r="U73" s="48">
        <f t="shared" si="15"/>
        <v>0.052</v>
      </c>
      <c r="V73" s="48">
        <f t="shared" si="15"/>
        <v>0.052</v>
      </c>
      <c r="W73" s="48">
        <f t="shared" si="15"/>
        <v>0.052</v>
      </c>
      <c r="X73" s="48">
        <f t="shared" si="15"/>
        <v>0.052</v>
      </c>
      <c r="Y73" s="48">
        <f t="shared" si="15"/>
        <v>0.052</v>
      </c>
      <c r="Z73" s="48">
        <f t="shared" si="15"/>
        <v>0.052</v>
      </c>
      <c r="AA73" s="48">
        <f t="shared" si="15"/>
        <v>0.052</v>
      </c>
      <c r="AB73" s="48">
        <f t="shared" si="15"/>
        <v>0.052</v>
      </c>
    </row>
    <row r="74" spans="6:28" ht="12.75">
      <c r="F74" s="44" t="s">
        <v>32</v>
      </c>
      <c r="G74" s="49">
        <f aca="true" t="shared" si="16" ref="G74:AB74">$F$63</f>
        <v>15163</v>
      </c>
      <c r="H74" s="49">
        <f t="shared" si="16"/>
        <v>15163</v>
      </c>
      <c r="I74" s="49">
        <f t="shared" si="16"/>
        <v>15163</v>
      </c>
      <c r="J74" s="49">
        <f t="shared" si="16"/>
        <v>15163</v>
      </c>
      <c r="K74" s="49">
        <f t="shared" si="16"/>
        <v>15163</v>
      </c>
      <c r="L74" s="49">
        <f t="shared" si="16"/>
        <v>15163</v>
      </c>
      <c r="M74" s="49">
        <f t="shared" si="16"/>
        <v>15163</v>
      </c>
      <c r="N74" s="49">
        <f t="shared" si="16"/>
        <v>15163</v>
      </c>
      <c r="O74" s="49">
        <f t="shared" si="16"/>
        <v>15163</v>
      </c>
      <c r="P74" s="49">
        <f t="shared" si="16"/>
        <v>15163</v>
      </c>
      <c r="Q74" s="49">
        <f t="shared" si="16"/>
        <v>15163</v>
      </c>
      <c r="R74" s="49">
        <f t="shared" si="16"/>
        <v>15163</v>
      </c>
      <c r="S74" s="49">
        <f t="shared" si="16"/>
        <v>15163</v>
      </c>
      <c r="T74" s="49">
        <f t="shared" si="16"/>
        <v>15163</v>
      </c>
      <c r="U74" s="49">
        <f t="shared" si="16"/>
        <v>15163</v>
      </c>
      <c r="V74" s="49">
        <f t="shared" si="16"/>
        <v>15163</v>
      </c>
      <c r="W74" s="49">
        <f t="shared" si="16"/>
        <v>15163</v>
      </c>
      <c r="X74" s="49">
        <f t="shared" si="16"/>
        <v>15163</v>
      </c>
      <c r="Y74" s="49">
        <f t="shared" si="16"/>
        <v>15163</v>
      </c>
      <c r="Z74" s="49">
        <f t="shared" si="16"/>
        <v>15163</v>
      </c>
      <c r="AA74" s="49">
        <f t="shared" si="16"/>
        <v>15163</v>
      </c>
      <c r="AB74" s="49">
        <f t="shared" si="16"/>
        <v>15163</v>
      </c>
    </row>
    <row r="75" spans="6:28" ht="12.75">
      <c r="F75" s="44" t="s">
        <v>24</v>
      </c>
      <c r="G75" s="50" t="str">
        <f aca="true" t="shared" si="17" ref="G75:AB75">G$3</f>
        <v>1CS</v>
      </c>
      <c r="H75" s="50" t="str">
        <f t="shared" si="17"/>
        <v>2CS</v>
      </c>
      <c r="I75" s="50" t="str">
        <f t="shared" si="17"/>
        <v>3CS</v>
      </c>
      <c r="J75" s="50" t="str">
        <f t="shared" si="17"/>
        <v>4CS</v>
      </c>
      <c r="K75" s="50" t="str">
        <f t="shared" si="17"/>
        <v>5CS</v>
      </c>
      <c r="L75" s="50" t="str">
        <f t="shared" si="17"/>
        <v>6CS</v>
      </c>
      <c r="M75" s="50" t="str">
        <f t="shared" si="17"/>
        <v>7CS</v>
      </c>
      <c r="N75" s="50" t="str">
        <f t="shared" si="17"/>
        <v>8CS</v>
      </c>
      <c r="O75" s="50" t="str">
        <f t="shared" si="17"/>
        <v>9CS</v>
      </c>
      <c r="P75" s="50" t="str">
        <f t="shared" si="17"/>
        <v>10CS</v>
      </c>
      <c r="Q75" s="50" t="str">
        <f t="shared" si="17"/>
        <v>11CS</v>
      </c>
      <c r="R75" s="50" t="str">
        <f t="shared" si="17"/>
        <v>12CS</v>
      </c>
      <c r="S75" s="50" t="str">
        <f t="shared" si="17"/>
        <v>13CS</v>
      </c>
      <c r="T75" s="50" t="str">
        <f t="shared" si="17"/>
        <v>14CS</v>
      </c>
      <c r="U75" s="50" t="str">
        <f t="shared" si="17"/>
        <v>15CS</v>
      </c>
      <c r="V75" s="50" t="str">
        <f t="shared" si="17"/>
        <v>16CS</v>
      </c>
      <c r="W75" s="50" t="str">
        <f t="shared" si="17"/>
        <v>17CS</v>
      </c>
      <c r="X75" s="50" t="str">
        <f t="shared" si="17"/>
        <v>18CS</v>
      </c>
      <c r="Y75" s="50" t="str">
        <f t="shared" si="17"/>
        <v>19CS</v>
      </c>
      <c r="Z75" s="50" t="str">
        <f t="shared" si="17"/>
        <v>20CS</v>
      </c>
      <c r="AA75" s="50" t="str">
        <f t="shared" si="17"/>
        <v>21CS</v>
      </c>
      <c r="AB75" s="50" t="str">
        <f t="shared" si="17"/>
        <v>22CS</v>
      </c>
    </row>
    <row r="76" spans="6:28" ht="12.75">
      <c r="F76" s="44" t="s">
        <v>33</v>
      </c>
      <c r="G76" s="50" t="s">
        <v>34</v>
      </c>
      <c r="H76" s="50" t="s">
        <v>34</v>
      </c>
      <c r="I76" s="50" t="s">
        <v>34</v>
      </c>
      <c r="J76" s="50" t="s">
        <v>34</v>
      </c>
      <c r="K76" s="50" t="s">
        <v>34</v>
      </c>
      <c r="L76" s="50" t="s">
        <v>34</v>
      </c>
      <c r="M76" s="50" t="s">
        <v>34</v>
      </c>
      <c r="N76" s="50" t="s">
        <v>34</v>
      </c>
      <c r="O76" s="50" t="s">
        <v>34</v>
      </c>
      <c r="P76" s="50" t="s">
        <v>34</v>
      </c>
      <c r="Q76" s="50" t="s">
        <v>34</v>
      </c>
      <c r="R76" s="50" t="s">
        <v>34</v>
      </c>
      <c r="S76" s="50" t="s">
        <v>34</v>
      </c>
      <c r="T76" s="50" t="s">
        <v>34</v>
      </c>
      <c r="U76" s="50" t="s">
        <v>34</v>
      </c>
      <c r="V76" s="50" t="s">
        <v>34</v>
      </c>
      <c r="W76" s="50" t="s">
        <v>34</v>
      </c>
      <c r="X76" s="50" t="s">
        <v>34</v>
      </c>
      <c r="Y76" s="50" t="s">
        <v>34</v>
      </c>
      <c r="Z76" s="50" t="s">
        <v>34</v>
      </c>
      <c r="AA76" s="50" t="s">
        <v>34</v>
      </c>
      <c r="AB76" s="50" t="s">
        <v>34</v>
      </c>
    </row>
    <row r="77" spans="6:28" ht="12.75">
      <c r="F77" s="44" t="s">
        <v>35</v>
      </c>
      <c r="G77" s="49">
        <f>$F$63*$F$63*G$59+$F$63*G$60+G$61</f>
        <v>1752.008091151413</v>
      </c>
      <c r="H77" s="49">
        <f aca="true" t="shared" si="18" ref="H77:AB77">$F$63*$F$63*H$59+$F$63*H$60+H$61</f>
        <v>1080.430507079902</v>
      </c>
      <c r="I77" s="49">
        <f t="shared" si="18"/>
        <v>699.2949918969</v>
      </c>
      <c r="J77" s="49">
        <f t="shared" si="18"/>
        <v>405.240222395589</v>
      </c>
      <c r="K77" s="49">
        <f t="shared" si="18"/>
        <v>242.66269727123498</v>
      </c>
      <c r="L77" s="49">
        <f t="shared" si="18"/>
        <v>143.3815959723297</v>
      </c>
      <c r="M77" s="49">
        <f t="shared" si="18"/>
        <v>86.823968205084</v>
      </c>
      <c r="N77" s="49">
        <f t="shared" si="18"/>
        <v>49.694785185369</v>
      </c>
      <c r="O77" s="49">
        <f t="shared" si="18"/>
        <v>28.1464761802529</v>
      </c>
      <c r="P77" s="49">
        <f t="shared" si="18"/>
        <v>16.78685326417603</v>
      </c>
      <c r="Q77" s="49">
        <f t="shared" si="18"/>
        <v>10.990431166169001</v>
      </c>
      <c r="R77" s="49">
        <f t="shared" si="18"/>
        <v>7.22746020515267</v>
      </c>
      <c r="S77" s="49">
        <f t="shared" si="18"/>
        <v>4.820585780076419</v>
      </c>
      <c r="T77" s="49">
        <f t="shared" si="18"/>
        <v>2.6078804989662747</v>
      </c>
      <c r="U77" s="49">
        <f t="shared" si="18"/>
        <v>2.040736399829704</v>
      </c>
      <c r="V77" s="49">
        <f t="shared" si="18"/>
        <v>1.0445382138887929</v>
      </c>
      <c r="W77" s="49">
        <f t="shared" si="18"/>
        <v>0.822579814979146</v>
      </c>
      <c r="X77" s="49">
        <f t="shared" si="18"/>
        <v>0.6341781477558038</v>
      </c>
      <c r="Y77" s="49">
        <f t="shared" si="18"/>
        <v>0.3357715333695329</v>
      </c>
      <c r="Z77" s="49">
        <f t="shared" si="18"/>
        <v>0.27348986880539716</v>
      </c>
      <c r="AA77" s="49">
        <f t="shared" si="18"/>
        <v>0.2210140122716383</v>
      </c>
      <c r="AB77" s="49">
        <f t="shared" si="18"/>
        <v>0.1867496868969825</v>
      </c>
    </row>
    <row r="78" spans="6:28" ht="14.25">
      <c r="F78" s="44" t="s">
        <v>36</v>
      </c>
      <c r="G78" s="49">
        <f>($F$62/1)+G77</f>
        <v>1752.060091151413</v>
      </c>
      <c r="H78" s="49">
        <f aca="true" t="shared" si="19" ref="H78:AB78">($F$62/1)+H77</f>
        <v>1080.482507079902</v>
      </c>
      <c r="I78" s="49">
        <f t="shared" si="19"/>
        <v>699.3469918969</v>
      </c>
      <c r="J78" s="49">
        <f t="shared" si="19"/>
        <v>405.292222395589</v>
      </c>
      <c r="K78" s="49">
        <f t="shared" si="19"/>
        <v>242.71469727123497</v>
      </c>
      <c r="L78" s="49">
        <f t="shared" si="19"/>
        <v>143.4335959723297</v>
      </c>
      <c r="M78" s="49">
        <f t="shared" si="19"/>
        <v>86.875968205084</v>
      </c>
      <c r="N78" s="49">
        <f t="shared" si="19"/>
        <v>49.746785185369</v>
      </c>
      <c r="O78" s="49">
        <f t="shared" si="19"/>
        <v>28.1984761802529</v>
      </c>
      <c r="P78" s="49">
        <f t="shared" si="19"/>
        <v>16.83885326417603</v>
      </c>
      <c r="Q78" s="49">
        <f t="shared" si="19"/>
        <v>11.042431166169001</v>
      </c>
      <c r="R78" s="49">
        <f t="shared" si="19"/>
        <v>7.279460205152669</v>
      </c>
      <c r="S78" s="49">
        <f t="shared" si="19"/>
        <v>4.8725857800764185</v>
      </c>
      <c r="T78" s="49">
        <f t="shared" si="19"/>
        <v>2.6598804989662748</v>
      </c>
      <c r="U78" s="49">
        <f t="shared" si="19"/>
        <v>2.092736399829704</v>
      </c>
      <c r="V78" s="49">
        <f t="shared" si="19"/>
        <v>1.096538213888793</v>
      </c>
      <c r="W78" s="49">
        <f t="shared" si="19"/>
        <v>0.874579814979146</v>
      </c>
      <c r="X78" s="49">
        <f t="shared" si="19"/>
        <v>0.6861781477558039</v>
      </c>
      <c r="Y78" s="49">
        <f t="shared" si="19"/>
        <v>0.3877715333695329</v>
      </c>
      <c r="Z78" s="49">
        <f t="shared" si="19"/>
        <v>0.32548986880539715</v>
      </c>
      <c r="AA78" s="49">
        <f t="shared" si="19"/>
        <v>0.2730140122716383</v>
      </c>
      <c r="AB78" s="49">
        <f t="shared" si="19"/>
        <v>0.23874968689698248</v>
      </c>
    </row>
    <row r="79" spans="6:28" ht="12.75">
      <c r="F79" s="51" t="s">
        <v>37</v>
      </c>
      <c r="G79" s="50" t="str">
        <f aca="true" t="shared" si="20" ref="G79:L79">IF(AND($F$62&lt;=0.75,$F$63&gt;=G$4,$F$63&lt;=G$36,G80&lt;=G$36,G80&gt;=G$4,G81&lt;=0.25),"PASS","FAIL")</f>
        <v>FAIL</v>
      </c>
      <c r="H79" s="50" t="str">
        <f t="shared" si="20"/>
        <v>FAIL</v>
      </c>
      <c r="I79" s="50" t="str">
        <f t="shared" si="20"/>
        <v>FAIL</v>
      </c>
      <c r="J79" s="50" t="str">
        <f>IF(AND($F$62&lt;=0.75,$F$63&gt;=J$4,$F$63&lt;=J$36,J80&lt;=J$36,J80&gt;=J$4,J81&lt;=0.25),"PASS","FAIL")</f>
        <v>FAIL</v>
      </c>
      <c r="K79" s="50" t="str">
        <f t="shared" si="20"/>
        <v>FAIL</v>
      </c>
      <c r="L79" s="50" t="str">
        <f t="shared" si="20"/>
        <v>FAIL</v>
      </c>
      <c r="M79" s="50" t="str">
        <f>IF(AND($F$62&lt;=0.75,$F$63&gt;=M$4,$F$63&lt;=M$37,M80&lt;=M$37,M80&gt;=M$4,M81&lt;=0.25),"PASS","FAIL")</f>
        <v>FAIL</v>
      </c>
      <c r="N79" s="50" t="str">
        <f>IF(AND($F$62&lt;=0.75,$F$63&gt;=N$4,$F$63&lt;=N$37,N80&lt;=N$37,N80&gt;=N$4,N81&lt;=0.25),"PASS","FAIL")</f>
        <v>FAIL</v>
      </c>
      <c r="O79" s="50" t="str">
        <f>IF(AND($F$62&lt;=0.75,$F$63&gt;=O$4,$F$63&lt;=O$36,O80&lt;=O$36,O80&gt;=O$4,O81&lt;=0.25),"PASS","FAIL")</f>
        <v>FAIL</v>
      </c>
      <c r="P79" s="50" t="str">
        <f>IF(AND($F$62&lt;=0.75,$F$63&gt;=P$4,$F$63&lt;=P$36,P80&lt;=P$36,P80&gt;=P$4,P81&lt;=0.25),"PASS","FAIL")</f>
        <v>FAIL</v>
      </c>
      <c r="Q79" s="50" t="str">
        <f>IF(AND($F$62&lt;=0.75,$F$63&gt;=Q$4,$F$63&lt;=Q$37,Q80&lt;=Q$37,Q80&gt;=Q$4,Q81&lt;=0.25),"PASS","FAIL")</f>
        <v>FAIL</v>
      </c>
      <c r="R79" s="50" t="str">
        <f>IF(AND($F$62&lt;=0.75,$F$63&gt;=R$4,$F$63&lt;=R$39,R80&lt;=R$39,R80&gt;=R$4,R81&lt;=0.25),"PASS","FAIL")</f>
        <v>FAIL</v>
      </c>
      <c r="S79" s="50" t="str">
        <f>IF(AND($F$62&lt;=0.75,$F$63&gt;=S$4,$F$63&lt;=S$41,S80&lt;=S$41,S80&gt;=S$4,S81&lt;=0.25),"PASS","FAIL")</f>
        <v>FAIL</v>
      </c>
      <c r="T79" s="50" t="str">
        <f>IF(AND($F$62&lt;=0.75,$F$63&gt;=T$4,$F$63&lt;=T$36,T80&lt;=T$36,T80&gt;=T$4,T81&lt;=0.25),"PASS","FAIL")</f>
        <v>FAIL</v>
      </c>
      <c r="U79" s="50" t="str">
        <f>IF(AND($F$62&lt;=0.75,$F$63&gt;=U$4,$F$63&lt;=U$44,U80&lt;=U$44,U80&gt;=U$4,U81&lt;=0.25),"PASS","FAIL")</f>
        <v>FAIL</v>
      </c>
      <c r="V79" s="50" t="str">
        <f>IF(AND($F$62&lt;=0.75,$F$63&gt;=V$4,$F$63&lt;=V$46,V80&lt;=V$46,V80&gt;=V$4,V81&lt;=0.25),"PASS","FAIL")</f>
        <v>FAIL</v>
      </c>
      <c r="W79" s="50" t="str">
        <f>IF(AND($F$62&lt;=0.75,$F$63&gt;=W$4,$F$63&lt;=W$41,W80&lt;=W$41,W80&gt;=W$4,W81&lt;=0.25),"PASS","FAIL")</f>
        <v>FAIL</v>
      </c>
      <c r="X79" s="50" t="str">
        <f>IF(AND($F$62&lt;=0.75,$F$63&gt;=X$4,$F$63&lt;=X$46,X80&lt;=X$46,X80&gt;=X$4,X81&lt;=0.25),"PASS","FAIL")</f>
        <v>PASS</v>
      </c>
      <c r="Y79" s="50" t="str">
        <f>IF(AND($F$62&lt;=0.75,$F$63&gt;=Y$4,$F$63&lt;=Y$51,Y80&lt;=Y$51,Y80&gt;=Y$4,Y81&lt;=0.25),"PASS","FAIL")</f>
        <v>PASS</v>
      </c>
      <c r="Z79" s="50" t="str">
        <f>IF(AND($F$62&lt;=0.75,$F$63&gt;=Z$4,$F$63&lt;=Z$40,Z80&lt;=Z$40,Z80&gt;=Z$4,Z81&lt;=0.25),"PASS","FAIL")</f>
        <v>FAIL</v>
      </c>
      <c r="AA79" s="50" t="str">
        <f>IF(AND($F$62&lt;=0.75,$F$63&gt;=AA$4,$F$63&lt;=AA$41,AA80&lt;=AA$41,AA80&gt;=AA$4,AA81&lt;=0.25),"PASS","FAIL")</f>
        <v>FAIL</v>
      </c>
      <c r="AB79" s="50" t="str">
        <f>IF(AND($F$62&lt;=0.75,$F$63&gt;=AB$4,$F$63&lt;=AB$52,AB80&lt;=AB$52,AB80&gt;=AB$4,AB81&lt;=0.25),"PASS","FAIL")</f>
        <v>FAIL</v>
      </c>
    </row>
    <row r="80" spans="6:28" ht="15">
      <c r="F80" s="44" t="s">
        <v>38</v>
      </c>
      <c r="G80" s="49">
        <f>G78*G78*G$55+G78*G$56+G$57</f>
        <v>-381700773.39324</v>
      </c>
      <c r="H80" s="49">
        <f aca="true" t="shared" si="21" ref="H80:AB80">H78*H78*H$55+H78*H$56+H$57</f>
        <v>-179579256.82948965</v>
      </c>
      <c r="I80" s="49">
        <f t="shared" si="21"/>
        <v>-93826932.85321479</v>
      </c>
      <c r="J80" s="49">
        <f t="shared" si="21"/>
        <v>-42409584.0994676</v>
      </c>
      <c r="K80" s="49">
        <f t="shared" si="21"/>
        <v>-19497220.928271864</v>
      </c>
      <c r="L80" s="49">
        <f t="shared" si="21"/>
        <v>-9058727.033706319</v>
      </c>
      <c r="M80" s="49">
        <f t="shared" si="21"/>
        <v>-3958984.0527895372</v>
      </c>
      <c r="N80" s="49">
        <f t="shared" si="21"/>
        <v>-1714180.7949649922</v>
      </c>
      <c r="O80" s="49">
        <f t="shared" si="21"/>
        <v>-768882.5552364185</v>
      </c>
      <c r="P80" s="49">
        <f t="shared" si="21"/>
        <v>-337619.90112452453</v>
      </c>
      <c r="Q80" s="49">
        <f t="shared" si="21"/>
        <v>-145277.36802936954</v>
      </c>
      <c r="R80" s="49">
        <f t="shared" si="21"/>
        <v>-55548.66900110009</v>
      </c>
      <c r="S80" s="49">
        <f t="shared" si="21"/>
        <v>-14984.086824811016</v>
      </c>
      <c r="T80" s="49">
        <f t="shared" si="21"/>
        <v>3083.9024563786306</v>
      </c>
      <c r="U80" s="49">
        <f t="shared" si="21"/>
        <v>11139.280509192482</v>
      </c>
      <c r="V80" s="49">
        <f t="shared" si="21"/>
        <v>14441.09909474818</v>
      </c>
      <c r="W80" s="49">
        <f t="shared" si="21"/>
        <v>15523.510687008315</v>
      </c>
      <c r="X80" s="49">
        <f t="shared" si="21"/>
        <v>16097.37669986286</v>
      </c>
      <c r="Y80" s="49">
        <f t="shared" si="21"/>
        <v>17039.41292158624</v>
      </c>
      <c r="Z80" s="49">
        <f t="shared" si="21"/>
        <v>17539.678061403145</v>
      </c>
      <c r="AA80" s="49">
        <f t="shared" si="21"/>
        <v>18161.488737056432</v>
      </c>
      <c r="AB80" s="49">
        <f t="shared" si="21"/>
        <v>19539.226900239984</v>
      </c>
    </row>
    <row r="81" spans="1:28" ht="12.75">
      <c r="A81" s="52"/>
      <c r="F81" s="44" t="s">
        <v>27</v>
      </c>
      <c r="G81" s="53">
        <f>ABS($F$63-G80)/$F$63</f>
        <v>25174.169781259643</v>
      </c>
      <c r="H81" s="53">
        <f aca="true" t="shared" si="22" ref="H81:AB81">ABS($F$63-H80)/$F$63</f>
        <v>11844.253764392906</v>
      </c>
      <c r="I81" s="53">
        <f t="shared" si="22"/>
        <v>6188.887149852588</v>
      </c>
      <c r="J81" s="53">
        <f t="shared" si="22"/>
        <v>2797.912490896762</v>
      </c>
      <c r="K81" s="53">
        <f t="shared" si="22"/>
        <v>1286.8419130958164</v>
      </c>
      <c r="L81" s="53">
        <f t="shared" si="22"/>
        <v>598.4231374864023</v>
      </c>
      <c r="M81" s="53">
        <f t="shared" si="22"/>
        <v>262.0950374457256</v>
      </c>
      <c r="N81" s="53">
        <f t="shared" si="22"/>
        <v>114.0502403854773</v>
      </c>
      <c r="O81" s="53">
        <f t="shared" si="22"/>
        <v>51.70781212401362</v>
      </c>
      <c r="P81" s="53">
        <f t="shared" si="22"/>
        <v>23.266035819067767</v>
      </c>
      <c r="Q81" s="53">
        <f t="shared" si="22"/>
        <v>10.5810438586935</v>
      </c>
      <c r="R81" s="53">
        <f t="shared" si="22"/>
        <v>4.663435270137842</v>
      </c>
      <c r="S81" s="53">
        <f t="shared" si="22"/>
        <v>1.9882006743263876</v>
      </c>
      <c r="T81" s="53">
        <f t="shared" si="22"/>
        <v>0.7966166024943198</v>
      </c>
      <c r="U81" s="53">
        <f t="shared" si="22"/>
        <v>0.2653643402234068</v>
      </c>
      <c r="V81" s="53">
        <f t="shared" si="22"/>
        <v>0.04760937184276327</v>
      </c>
      <c r="W81" s="53">
        <f t="shared" si="22"/>
        <v>0.02377568337455085</v>
      </c>
      <c r="X81" s="53">
        <f>ABS($F$63-X80)/$F$63</f>
        <v>0.061622152599278494</v>
      </c>
      <c r="Y81" s="53">
        <f t="shared" si="22"/>
        <v>0.12374945074103022</v>
      </c>
      <c r="Z81" s="53">
        <f t="shared" si="22"/>
        <v>0.15674194166082867</v>
      </c>
      <c r="AA81" s="53">
        <f t="shared" si="22"/>
        <v>0.19775036187142597</v>
      </c>
      <c r="AB81" s="53">
        <f t="shared" si="22"/>
        <v>0.2886122073626581</v>
      </c>
    </row>
    <row r="82" spans="6:28" ht="12.75">
      <c r="F82" s="44" t="s">
        <v>28</v>
      </c>
      <c r="G82" s="49">
        <f>ABS($F$63-G80)/ABS($F$62)</f>
        <v>7340691084.485385</v>
      </c>
      <c r="H82" s="49">
        <f aca="true" t="shared" si="23" ref="H82:AB82">ABS($F$63-H80)/ABS($F$62)</f>
        <v>3453738842.874801</v>
      </c>
      <c r="I82" s="49">
        <f t="shared" si="23"/>
        <v>1804655689.4848998</v>
      </c>
      <c r="J82" s="49">
        <f t="shared" si="23"/>
        <v>815860521.1436077</v>
      </c>
      <c r="K82" s="49">
        <f t="shared" si="23"/>
        <v>375238152.4667666</v>
      </c>
      <c r="L82" s="49">
        <f t="shared" si="23"/>
        <v>174497885.26358306</v>
      </c>
      <c r="M82" s="49">
        <f t="shared" si="23"/>
        <v>76425904.86133726</v>
      </c>
      <c r="N82" s="49">
        <f t="shared" si="23"/>
        <v>33256611.44163447</v>
      </c>
      <c r="O82" s="49">
        <f t="shared" si="23"/>
        <v>15077799.139161894</v>
      </c>
      <c r="P82" s="49">
        <f t="shared" si="23"/>
        <v>6784286.56008701</v>
      </c>
      <c r="Q82" s="49">
        <f t="shared" si="23"/>
        <v>3085391.692872491</v>
      </c>
      <c r="R82" s="49">
        <f t="shared" si="23"/>
        <v>1359839.7884826942</v>
      </c>
      <c r="S82" s="49">
        <f t="shared" si="23"/>
        <v>579751.6697079042</v>
      </c>
      <c r="T82" s="49">
        <f t="shared" si="23"/>
        <v>232290.33737733404</v>
      </c>
      <c r="U82" s="49">
        <f t="shared" si="23"/>
        <v>77379.22097706766</v>
      </c>
      <c r="V82" s="49">
        <f t="shared" si="23"/>
        <v>13882.709716381145</v>
      </c>
      <c r="W82" s="49">
        <f t="shared" si="23"/>
        <v>6932.897827082973</v>
      </c>
      <c r="X82" s="49">
        <f t="shared" si="23"/>
        <v>17968.78268967038</v>
      </c>
      <c r="Y82" s="49">
        <f t="shared" si="23"/>
        <v>36084.863876658485</v>
      </c>
      <c r="Z82" s="49">
        <f t="shared" si="23"/>
        <v>45705.34733467587</v>
      </c>
      <c r="AA82" s="49">
        <f t="shared" si="23"/>
        <v>57663.24494339293</v>
      </c>
      <c r="AB82" s="49">
        <f t="shared" si="23"/>
        <v>84158.2096199997</v>
      </c>
    </row>
    <row r="83" spans="6:28" ht="12.75">
      <c r="F83" s="44" t="s">
        <v>39</v>
      </c>
      <c r="G83" s="49">
        <f aca="true" t="shared" si="24" ref="G83:AB83">(G82*$F$62)+$F$63</f>
        <v>381731099.39324</v>
      </c>
      <c r="H83" s="49">
        <f t="shared" si="24"/>
        <v>179609582.82948965</v>
      </c>
      <c r="I83" s="49">
        <f t="shared" si="24"/>
        <v>93857258.85321479</v>
      </c>
      <c r="J83" s="49">
        <f t="shared" si="24"/>
        <v>42439910.0994676</v>
      </c>
      <c r="K83" s="49">
        <f t="shared" si="24"/>
        <v>19527546.928271864</v>
      </c>
      <c r="L83" s="49">
        <f t="shared" si="24"/>
        <v>9089053.033706319</v>
      </c>
      <c r="M83" s="49">
        <f t="shared" si="24"/>
        <v>3989310.0527895372</v>
      </c>
      <c r="N83" s="49">
        <f t="shared" si="24"/>
        <v>1744506.7949649922</v>
      </c>
      <c r="O83" s="49">
        <f t="shared" si="24"/>
        <v>799208.5552364185</v>
      </c>
      <c r="P83" s="49">
        <f t="shared" si="24"/>
        <v>367945.90112452453</v>
      </c>
      <c r="Q83" s="49">
        <f t="shared" si="24"/>
        <v>175603.36802936954</v>
      </c>
      <c r="R83" s="49">
        <f t="shared" si="24"/>
        <v>85874.66900110009</v>
      </c>
      <c r="S83" s="49">
        <f t="shared" si="24"/>
        <v>45310.08682481102</v>
      </c>
      <c r="T83" s="49">
        <f t="shared" si="24"/>
        <v>27242.09754362137</v>
      </c>
      <c r="U83" s="49">
        <f t="shared" si="24"/>
        <v>19186.719490807518</v>
      </c>
      <c r="V83" s="49">
        <f t="shared" si="24"/>
        <v>15884.90090525182</v>
      </c>
      <c r="W83" s="49">
        <f t="shared" si="24"/>
        <v>15523.510687008315</v>
      </c>
      <c r="X83" s="49">
        <f t="shared" si="24"/>
        <v>16097.37669986286</v>
      </c>
      <c r="Y83" s="49">
        <f t="shared" si="24"/>
        <v>17039.41292158624</v>
      </c>
      <c r="Z83" s="49">
        <f t="shared" si="24"/>
        <v>17539.678061403145</v>
      </c>
      <c r="AA83" s="49">
        <f t="shared" si="24"/>
        <v>18161.488737056432</v>
      </c>
      <c r="AB83" s="49">
        <f t="shared" si="24"/>
        <v>19539.226900239984</v>
      </c>
    </row>
    <row r="84" spans="6:30" ht="12.75">
      <c r="F84" s="44" t="s">
        <v>40</v>
      </c>
      <c r="G84" s="54">
        <f>ROUND((((POWER((G80),2)*G$59+(G80)*G$60+G$61)-G$58)*1)*16,0)/16</f>
        <v>1091619296995.375</v>
      </c>
      <c r="H84" s="54">
        <f aca="true" t="shared" si="25" ref="H84:AB84">ROUND((((POWER((H80),2)*H$59+(H80)*H$60+H$61)-H$58)*1)*16,0)/16</f>
        <v>148284386385.25</v>
      </c>
      <c r="I84" s="54">
        <f t="shared" si="25"/>
        <v>26059104819.375</v>
      </c>
      <c r="J84" s="54">
        <f t="shared" si="25"/>
        <v>3060378156.8125</v>
      </c>
      <c r="K84" s="54">
        <f t="shared" si="25"/>
        <v>383288580.25</v>
      </c>
      <c r="L84" s="54">
        <f t="shared" si="25"/>
        <v>48239415.0625</v>
      </c>
      <c r="M84" s="54">
        <f t="shared" si="25"/>
        <v>5475213.5</v>
      </c>
      <c r="N84" s="54">
        <f t="shared" si="25"/>
        <v>573038</v>
      </c>
      <c r="O84" s="54">
        <f t="shared" si="25"/>
        <v>63247.9375</v>
      </c>
      <c r="P84" s="54">
        <f t="shared" si="25"/>
        <v>6959.5</v>
      </c>
      <c r="Q84" s="54">
        <f t="shared" si="25"/>
        <v>789.5625</v>
      </c>
      <c r="R84" s="54">
        <f t="shared" si="25"/>
        <v>66.8125</v>
      </c>
      <c r="S84" s="54">
        <f t="shared" si="25"/>
        <v>1.5625</v>
      </c>
      <c r="T84" s="54">
        <f t="shared" si="25"/>
        <v>0</v>
      </c>
      <c r="U84" s="54">
        <f t="shared" si="25"/>
        <v>0.9375</v>
      </c>
      <c r="V84" s="54">
        <f t="shared" si="25"/>
        <v>0.6875</v>
      </c>
      <c r="W84" s="54">
        <f t="shared" si="25"/>
        <v>0.5</v>
      </c>
      <c r="X84" s="54">
        <f t="shared" si="25"/>
        <v>0.3125</v>
      </c>
      <c r="Y84" s="54">
        <f t="shared" si="25"/>
        <v>0.125</v>
      </c>
      <c r="Z84" s="54">
        <f t="shared" si="25"/>
        <v>0</v>
      </c>
      <c r="AA84" s="54">
        <f t="shared" si="25"/>
        <v>-0.0625</v>
      </c>
      <c r="AB84" s="54">
        <f t="shared" si="25"/>
        <v>-0.1875</v>
      </c>
      <c r="AC84"/>
      <c r="AD84"/>
    </row>
    <row r="85" spans="1:28" ht="12.75">
      <c r="A85" s="55"/>
      <c r="F85" s="44" t="s">
        <v>29</v>
      </c>
      <c r="G85" s="56">
        <f aca="true" t="shared" si="26" ref="G85:AB85">IF($F$64="F",ROUND((G149-G84)*16,0)/16,IF($F$64="FW",ROUND((G151-G84)*16,0)/16,ROUND((G153+G84)*16,0)/16))</f>
        <v>-1091619296992</v>
      </c>
      <c r="H85" s="56">
        <f t="shared" si="26"/>
        <v>-148284386381.875</v>
      </c>
      <c r="I85" s="56">
        <f t="shared" si="26"/>
        <v>-26059104816</v>
      </c>
      <c r="J85" s="56">
        <f t="shared" si="26"/>
        <v>-3060378153.4375</v>
      </c>
      <c r="K85" s="56">
        <f t="shared" si="26"/>
        <v>-383288576.6875</v>
      </c>
      <c r="L85" s="56">
        <f t="shared" si="26"/>
        <v>-48239411.3125</v>
      </c>
      <c r="M85" s="56">
        <f t="shared" si="26"/>
        <v>-5475209.5</v>
      </c>
      <c r="N85" s="56">
        <f t="shared" si="26"/>
        <v>-573033.5</v>
      </c>
      <c r="O85" s="56">
        <f t="shared" si="26"/>
        <v>-63243.5625</v>
      </c>
      <c r="P85" s="56">
        <f t="shared" si="26"/>
        <v>-6954.9375</v>
      </c>
      <c r="Q85" s="56">
        <f t="shared" si="26"/>
        <v>-784.75</v>
      </c>
      <c r="R85" s="56">
        <f t="shared" si="26"/>
        <v>-61.8125</v>
      </c>
      <c r="S85" s="56">
        <f t="shared" si="26"/>
        <v>4.0625</v>
      </c>
      <c r="T85" s="56">
        <f t="shared" si="26"/>
        <v>6.125</v>
      </c>
      <c r="U85" s="56">
        <f t="shared" si="26"/>
        <v>5.625</v>
      </c>
      <c r="V85" s="56">
        <f t="shared" si="26"/>
        <v>5.625</v>
      </c>
      <c r="W85" s="56">
        <f t="shared" si="26"/>
        <v>6.375</v>
      </c>
      <c r="X85" s="56">
        <f t="shared" si="26"/>
        <v>7.8125</v>
      </c>
      <c r="Y85" s="56">
        <f t="shared" si="26"/>
        <v>8.1875</v>
      </c>
      <c r="Z85" s="56">
        <f t="shared" si="26"/>
        <v>9</v>
      </c>
      <c r="AA85" s="56">
        <f t="shared" si="26"/>
        <v>10.3125</v>
      </c>
      <c r="AB85" s="56">
        <f t="shared" si="26"/>
        <v>11.5</v>
      </c>
    </row>
    <row r="86" spans="6:28" ht="13.5" thickBot="1">
      <c r="F86" s="44" t="s">
        <v>30</v>
      </c>
      <c r="G86" s="57">
        <f>IF($F$64="F",ROUND((G150-G84)*16,0)/16,IF($F$64="FW",ROUND((G152-G84)*16,0)/16,ROUND((G154+G84)*16,0)/16))</f>
        <v>-1091619296991.625</v>
      </c>
      <c r="H86" s="57">
        <f aca="true" t="shared" si="27" ref="H86:AB86">IF($F$64="F",ROUND((H150-H84)*16,0)/16,IF($F$64="FW",ROUND((H152-H84)*16,0)/16,ROUND((H154+H84)*16,0)/16))</f>
        <v>-148284386381.5</v>
      </c>
      <c r="I86" s="57">
        <f t="shared" si="27"/>
        <v>-26059104815.625</v>
      </c>
      <c r="J86" s="57">
        <f t="shared" si="27"/>
        <v>-3060378153.0625</v>
      </c>
      <c r="K86" s="57">
        <f t="shared" si="27"/>
        <v>-383288576.3125</v>
      </c>
      <c r="L86" s="57">
        <f t="shared" si="27"/>
        <v>-48239410.875</v>
      </c>
      <c r="M86" s="57">
        <f t="shared" si="27"/>
        <v>-5475209.0625</v>
      </c>
      <c r="N86" s="57">
        <f t="shared" si="27"/>
        <v>-573032.9375</v>
      </c>
      <c r="O86" s="57">
        <f t="shared" si="27"/>
        <v>-63243</v>
      </c>
      <c r="P86" s="57">
        <f t="shared" si="27"/>
        <v>-6954.3125</v>
      </c>
      <c r="Q86" s="57">
        <f t="shared" si="27"/>
        <v>-784.125</v>
      </c>
      <c r="R86" s="57">
        <f t="shared" si="27"/>
        <v>-61.1875</v>
      </c>
      <c r="S86" s="57">
        <f t="shared" si="27"/>
        <v>4.8125</v>
      </c>
      <c r="T86" s="57">
        <f t="shared" si="27"/>
        <v>6.8125</v>
      </c>
      <c r="U86" s="57">
        <f t="shared" si="27"/>
        <v>6.5625</v>
      </c>
      <c r="V86" s="57">
        <f t="shared" si="27"/>
        <v>6.3125</v>
      </c>
      <c r="W86" s="57">
        <f t="shared" si="27"/>
        <v>7.25</v>
      </c>
      <c r="X86" s="57">
        <f t="shared" si="27"/>
        <v>8.8125</v>
      </c>
      <c r="Y86" s="57">
        <f t="shared" si="27"/>
        <v>8.875</v>
      </c>
      <c r="Z86" s="57">
        <f t="shared" si="27"/>
        <v>9.8125</v>
      </c>
      <c r="AA86" s="57">
        <f t="shared" si="27"/>
        <v>11.3125</v>
      </c>
      <c r="AB86" s="57">
        <f t="shared" si="27"/>
        <v>12.625</v>
      </c>
    </row>
    <row r="87" spans="3:28" ht="13.5" thickBot="1">
      <c r="C87" s="95"/>
      <c r="F87" s="96">
        <f>SUM(G87:AD87)+SUM(G102:AD102)+SUM(G117:AD117)+SUM(G132:AD132)+SUM(G147:AD147)</f>
        <v>10</v>
      </c>
      <c r="G87" s="97">
        <f>IF(G79="PASS",1,0)</f>
        <v>0</v>
      </c>
      <c r="H87" s="97">
        <f aca="true" t="shared" si="28" ref="H87:AB87">IF(H79="PASS",1,0)</f>
        <v>0</v>
      </c>
      <c r="I87" s="97">
        <f>IF(I79="PASS",1,0)</f>
        <v>0</v>
      </c>
      <c r="J87" s="97">
        <f>IF(J79="PASS",1,0)</f>
        <v>0</v>
      </c>
      <c r="K87" s="97">
        <f t="shared" si="28"/>
        <v>0</v>
      </c>
      <c r="L87" s="97">
        <f t="shared" si="28"/>
        <v>0</v>
      </c>
      <c r="M87" s="97">
        <f t="shared" si="28"/>
        <v>0</v>
      </c>
      <c r="N87" s="97">
        <f t="shared" si="28"/>
        <v>0</v>
      </c>
      <c r="O87" s="97">
        <f t="shared" si="28"/>
        <v>0</v>
      </c>
      <c r="P87" s="97">
        <f t="shared" si="28"/>
        <v>0</v>
      </c>
      <c r="Q87" s="97">
        <f t="shared" si="28"/>
        <v>0</v>
      </c>
      <c r="R87" s="97">
        <f t="shared" si="28"/>
        <v>0</v>
      </c>
      <c r="S87" s="97">
        <f t="shared" si="28"/>
        <v>0</v>
      </c>
      <c r="T87" s="97">
        <f t="shared" si="28"/>
        <v>0</v>
      </c>
      <c r="U87" s="97">
        <f t="shared" si="28"/>
        <v>0</v>
      </c>
      <c r="V87" s="97">
        <f t="shared" si="28"/>
        <v>0</v>
      </c>
      <c r="W87" s="97">
        <f t="shared" si="28"/>
        <v>0</v>
      </c>
      <c r="X87" s="97">
        <f t="shared" si="28"/>
        <v>1</v>
      </c>
      <c r="Y87" s="97">
        <f t="shared" si="28"/>
        <v>1</v>
      </c>
      <c r="Z87" s="97">
        <f t="shared" si="28"/>
        <v>0</v>
      </c>
      <c r="AA87" s="97">
        <f t="shared" si="28"/>
        <v>0</v>
      </c>
      <c r="AB87" s="97">
        <f t="shared" si="28"/>
        <v>0</v>
      </c>
    </row>
    <row r="88" spans="6:28" ht="12.75">
      <c r="F88" s="44" t="s">
        <v>31</v>
      </c>
      <c r="G88" s="48">
        <f aca="true" t="shared" si="29" ref="G88:AB88">$F$62</f>
        <v>0.052</v>
      </c>
      <c r="H88" s="48">
        <f t="shared" si="29"/>
        <v>0.052</v>
      </c>
      <c r="I88" s="48">
        <f t="shared" si="29"/>
        <v>0.052</v>
      </c>
      <c r="J88" s="48">
        <f t="shared" si="29"/>
        <v>0.052</v>
      </c>
      <c r="K88" s="48">
        <f t="shared" si="29"/>
        <v>0.052</v>
      </c>
      <c r="L88" s="48">
        <f t="shared" si="29"/>
        <v>0.052</v>
      </c>
      <c r="M88" s="48">
        <f t="shared" si="29"/>
        <v>0.052</v>
      </c>
      <c r="N88" s="48">
        <f t="shared" si="29"/>
        <v>0.052</v>
      </c>
      <c r="O88" s="48">
        <f t="shared" si="29"/>
        <v>0.052</v>
      </c>
      <c r="P88" s="48">
        <f t="shared" si="29"/>
        <v>0.052</v>
      </c>
      <c r="Q88" s="48">
        <f t="shared" si="29"/>
        <v>0.052</v>
      </c>
      <c r="R88" s="48">
        <f t="shared" si="29"/>
        <v>0.052</v>
      </c>
      <c r="S88" s="48">
        <f t="shared" si="29"/>
        <v>0.052</v>
      </c>
      <c r="T88" s="48">
        <f t="shared" si="29"/>
        <v>0.052</v>
      </c>
      <c r="U88" s="48">
        <f t="shared" si="29"/>
        <v>0.052</v>
      </c>
      <c r="V88" s="48">
        <f t="shared" si="29"/>
        <v>0.052</v>
      </c>
      <c r="W88" s="48">
        <f t="shared" si="29"/>
        <v>0.052</v>
      </c>
      <c r="X88" s="48">
        <f t="shared" si="29"/>
        <v>0.052</v>
      </c>
      <c r="Y88" s="48">
        <f t="shared" si="29"/>
        <v>0.052</v>
      </c>
      <c r="Z88" s="48">
        <f t="shared" si="29"/>
        <v>0.052</v>
      </c>
      <c r="AA88" s="48">
        <f t="shared" si="29"/>
        <v>0.052</v>
      </c>
      <c r="AB88" s="48">
        <f t="shared" si="29"/>
        <v>0.052</v>
      </c>
    </row>
    <row r="89" spans="6:28" ht="12.75">
      <c r="F89" s="44" t="s">
        <v>32</v>
      </c>
      <c r="G89" s="49">
        <f aca="true" t="shared" si="30" ref="G89:AB89">$F$63</f>
        <v>15163</v>
      </c>
      <c r="H89" s="49">
        <f t="shared" si="30"/>
        <v>15163</v>
      </c>
      <c r="I89" s="49">
        <f t="shared" si="30"/>
        <v>15163</v>
      </c>
      <c r="J89" s="49">
        <f t="shared" si="30"/>
        <v>15163</v>
      </c>
      <c r="K89" s="49">
        <f t="shared" si="30"/>
        <v>15163</v>
      </c>
      <c r="L89" s="49">
        <f t="shared" si="30"/>
        <v>15163</v>
      </c>
      <c r="M89" s="49">
        <f t="shared" si="30"/>
        <v>15163</v>
      </c>
      <c r="N89" s="49">
        <f t="shared" si="30"/>
        <v>15163</v>
      </c>
      <c r="O89" s="49">
        <f t="shared" si="30"/>
        <v>15163</v>
      </c>
      <c r="P89" s="49">
        <f t="shared" si="30"/>
        <v>15163</v>
      </c>
      <c r="Q89" s="49">
        <f t="shared" si="30"/>
        <v>15163</v>
      </c>
      <c r="R89" s="49">
        <f t="shared" si="30"/>
        <v>15163</v>
      </c>
      <c r="S89" s="49">
        <f t="shared" si="30"/>
        <v>15163</v>
      </c>
      <c r="T89" s="49">
        <f t="shared" si="30"/>
        <v>15163</v>
      </c>
      <c r="U89" s="49">
        <f t="shared" si="30"/>
        <v>15163</v>
      </c>
      <c r="V89" s="49">
        <f t="shared" si="30"/>
        <v>15163</v>
      </c>
      <c r="W89" s="49">
        <f t="shared" si="30"/>
        <v>15163</v>
      </c>
      <c r="X89" s="49">
        <f t="shared" si="30"/>
        <v>15163</v>
      </c>
      <c r="Y89" s="49">
        <f t="shared" si="30"/>
        <v>15163</v>
      </c>
      <c r="Z89" s="49">
        <f t="shared" si="30"/>
        <v>15163</v>
      </c>
      <c r="AA89" s="49">
        <f t="shared" si="30"/>
        <v>15163</v>
      </c>
      <c r="AB89" s="49">
        <f t="shared" si="30"/>
        <v>15163</v>
      </c>
    </row>
    <row r="90" spans="6:28" ht="12.75">
      <c r="F90" s="44" t="s">
        <v>24</v>
      </c>
      <c r="G90" s="50" t="str">
        <f aca="true" t="shared" si="31" ref="G90:AB90">G$3</f>
        <v>1CS</v>
      </c>
      <c r="H90" s="50" t="str">
        <f t="shared" si="31"/>
        <v>2CS</v>
      </c>
      <c r="I90" s="50" t="str">
        <f t="shared" si="31"/>
        <v>3CS</v>
      </c>
      <c r="J90" s="98" t="str">
        <f t="shared" si="31"/>
        <v>4CS</v>
      </c>
      <c r="K90" s="98" t="str">
        <f t="shared" si="31"/>
        <v>5CS</v>
      </c>
      <c r="L90" s="50" t="str">
        <f t="shared" si="31"/>
        <v>6CS</v>
      </c>
      <c r="M90" s="50" t="str">
        <f t="shared" si="31"/>
        <v>7CS</v>
      </c>
      <c r="N90" s="50" t="str">
        <f t="shared" si="31"/>
        <v>8CS</v>
      </c>
      <c r="O90" s="50" t="str">
        <f t="shared" si="31"/>
        <v>9CS</v>
      </c>
      <c r="P90" s="50" t="str">
        <f t="shared" si="31"/>
        <v>10CS</v>
      </c>
      <c r="Q90" s="50" t="str">
        <f t="shared" si="31"/>
        <v>11CS</v>
      </c>
      <c r="R90" s="50" t="str">
        <f t="shared" si="31"/>
        <v>12CS</v>
      </c>
      <c r="S90" s="50" t="str">
        <f t="shared" si="31"/>
        <v>13CS</v>
      </c>
      <c r="T90" s="50" t="str">
        <f t="shared" si="31"/>
        <v>14CS</v>
      </c>
      <c r="U90" s="50" t="str">
        <f t="shared" si="31"/>
        <v>15CS</v>
      </c>
      <c r="V90" s="50" t="str">
        <f t="shared" si="31"/>
        <v>16CS</v>
      </c>
      <c r="W90" s="50" t="str">
        <f t="shared" si="31"/>
        <v>17CS</v>
      </c>
      <c r="X90" s="50" t="str">
        <f t="shared" si="31"/>
        <v>18CS</v>
      </c>
      <c r="Y90" s="50" t="str">
        <f t="shared" si="31"/>
        <v>19CS</v>
      </c>
      <c r="Z90" s="50" t="str">
        <f t="shared" si="31"/>
        <v>20CS</v>
      </c>
      <c r="AA90" s="50" t="str">
        <f t="shared" si="31"/>
        <v>21CS</v>
      </c>
      <c r="AB90" s="50" t="str">
        <f t="shared" si="31"/>
        <v>22CS</v>
      </c>
    </row>
    <row r="91" spans="6:28" ht="12.75">
      <c r="F91" s="44" t="s">
        <v>41</v>
      </c>
      <c r="G91" s="50" t="s">
        <v>42</v>
      </c>
      <c r="H91" s="50" t="s">
        <v>42</v>
      </c>
      <c r="I91" s="50" t="s">
        <v>42</v>
      </c>
      <c r="J91" s="98" t="s">
        <v>42</v>
      </c>
      <c r="K91" s="98" t="s">
        <v>42</v>
      </c>
      <c r="L91" s="50" t="s">
        <v>42</v>
      </c>
      <c r="M91" s="50" t="s">
        <v>42</v>
      </c>
      <c r="N91" s="50" t="s">
        <v>42</v>
      </c>
      <c r="O91" s="50" t="s">
        <v>42</v>
      </c>
      <c r="P91" s="50" t="s">
        <v>42</v>
      </c>
      <c r="Q91" s="50" t="s">
        <v>42</v>
      </c>
      <c r="R91" s="50" t="s">
        <v>42</v>
      </c>
      <c r="S91" s="50" t="s">
        <v>42</v>
      </c>
      <c r="T91" s="50" t="s">
        <v>42</v>
      </c>
      <c r="U91" s="50" t="s">
        <v>42</v>
      </c>
      <c r="V91" s="50" t="s">
        <v>42</v>
      </c>
      <c r="W91" s="50" t="s">
        <v>42</v>
      </c>
      <c r="X91" s="50" t="s">
        <v>42</v>
      </c>
      <c r="Y91" s="50" t="s">
        <v>42</v>
      </c>
      <c r="Z91" s="50" t="s">
        <v>42</v>
      </c>
      <c r="AA91" s="50" t="s">
        <v>42</v>
      </c>
      <c r="AB91" s="50" t="s">
        <v>42</v>
      </c>
    </row>
    <row r="92" spans="6:28" ht="12.75">
      <c r="F92" s="44" t="s">
        <v>35</v>
      </c>
      <c r="G92" s="49">
        <f>$F$63*$F$63*G$59+$F$63*G$60+G$61</f>
        <v>1752.008091151413</v>
      </c>
      <c r="H92" s="49">
        <f aca="true" t="shared" si="32" ref="H92:AB92">$F$63*$F$63*H$59+$F$63*H$60+H$61</f>
        <v>1080.430507079902</v>
      </c>
      <c r="I92" s="49">
        <f t="shared" si="32"/>
        <v>699.2949918969</v>
      </c>
      <c r="J92" s="99">
        <f t="shared" si="32"/>
        <v>405.240222395589</v>
      </c>
      <c r="K92" s="99">
        <f t="shared" si="32"/>
        <v>242.66269727123498</v>
      </c>
      <c r="L92" s="49">
        <f t="shared" si="32"/>
        <v>143.3815959723297</v>
      </c>
      <c r="M92" s="49">
        <f t="shared" si="32"/>
        <v>86.823968205084</v>
      </c>
      <c r="N92" s="49">
        <f t="shared" si="32"/>
        <v>49.694785185369</v>
      </c>
      <c r="O92" s="49">
        <f t="shared" si="32"/>
        <v>28.1464761802529</v>
      </c>
      <c r="P92" s="49">
        <f t="shared" si="32"/>
        <v>16.78685326417603</v>
      </c>
      <c r="Q92" s="49">
        <f t="shared" si="32"/>
        <v>10.990431166169001</v>
      </c>
      <c r="R92" s="49">
        <f t="shared" si="32"/>
        <v>7.22746020515267</v>
      </c>
      <c r="S92" s="49">
        <f t="shared" si="32"/>
        <v>4.820585780076419</v>
      </c>
      <c r="T92" s="49">
        <f t="shared" si="32"/>
        <v>2.6078804989662747</v>
      </c>
      <c r="U92" s="49">
        <f t="shared" si="32"/>
        <v>2.040736399829704</v>
      </c>
      <c r="V92" s="49">
        <f t="shared" si="32"/>
        <v>1.0445382138887929</v>
      </c>
      <c r="W92" s="49">
        <f t="shared" si="32"/>
        <v>0.822579814979146</v>
      </c>
      <c r="X92" s="49">
        <f t="shared" si="32"/>
        <v>0.6341781477558038</v>
      </c>
      <c r="Y92" s="49">
        <f t="shared" si="32"/>
        <v>0.3357715333695329</v>
      </c>
      <c r="Z92" s="49">
        <f t="shared" si="32"/>
        <v>0.27348986880539716</v>
      </c>
      <c r="AA92" s="49">
        <f t="shared" si="32"/>
        <v>0.2210140122716383</v>
      </c>
      <c r="AB92" s="49">
        <f t="shared" si="32"/>
        <v>0.1867496868969825</v>
      </c>
    </row>
    <row r="93" spans="6:28" ht="14.25">
      <c r="F93" s="44" t="s">
        <v>36</v>
      </c>
      <c r="G93" s="49">
        <f>($F$62/2)+G92</f>
        <v>1752.0340911514131</v>
      </c>
      <c r="H93" s="49">
        <f aca="true" t="shared" si="33" ref="H93:AB93">($F$62/2)+H92</f>
        <v>1080.4565070799022</v>
      </c>
      <c r="I93" s="49">
        <f t="shared" si="33"/>
        <v>699.3209918969</v>
      </c>
      <c r="J93" s="99">
        <f t="shared" si="33"/>
        <v>405.266222395589</v>
      </c>
      <c r="K93" s="99">
        <f t="shared" si="33"/>
        <v>242.688697271235</v>
      </c>
      <c r="L93" s="49">
        <f t="shared" si="33"/>
        <v>143.40759597232972</v>
      </c>
      <c r="M93" s="49">
        <f t="shared" si="33"/>
        <v>86.849968205084</v>
      </c>
      <c r="N93" s="49">
        <f t="shared" si="33"/>
        <v>49.720785185369</v>
      </c>
      <c r="O93" s="49">
        <f t="shared" si="33"/>
        <v>28.1724761802529</v>
      </c>
      <c r="P93" s="49">
        <f t="shared" si="33"/>
        <v>16.81285326417603</v>
      </c>
      <c r="Q93" s="49">
        <f t="shared" si="33"/>
        <v>11.016431166169001</v>
      </c>
      <c r="R93" s="49">
        <f t="shared" si="33"/>
        <v>7.2534602051526695</v>
      </c>
      <c r="S93" s="49">
        <f t="shared" si="33"/>
        <v>4.846585780076419</v>
      </c>
      <c r="T93" s="49">
        <f t="shared" si="33"/>
        <v>2.6338804989662745</v>
      </c>
      <c r="U93" s="49">
        <f t="shared" si="33"/>
        <v>2.0667363998297037</v>
      </c>
      <c r="V93" s="49">
        <f t="shared" si="33"/>
        <v>1.0705382138887929</v>
      </c>
      <c r="W93" s="49">
        <f t="shared" si="33"/>
        <v>0.848579814979146</v>
      </c>
      <c r="X93" s="49">
        <f t="shared" si="33"/>
        <v>0.6601781477558039</v>
      </c>
      <c r="Y93" s="49">
        <f t="shared" si="33"/>
        <v>0.36177153336953294</v>
      </c>
      <c r="Z93" s="49">
        <f t="shared" si="33"/>
        <v>0.2994898688053972</v>
      </c>
      <c r="AA93" s="49">
        <f t="shared" si="33"/>
        <v>0.2470140122716383</v>
      </c>
      <c r="AB93" s="49">
        <f t="shared" si="33"/>
        <v>0.21274968689698248</v>
      </c>
    </row>
    <row r="94" spans="6:28" ht="12.75">
      <c r="F94" s="51" t="s">
        <v>37</v>
      </c>
      <c r="G94" s="50" t="str">
        <f aca="true" t="shared" si="34" ref="G94:L94">IF(AND($F$62&lt;=0.75,$F$63&gt;=G$4,$F$63&lt;=G$36,G95&lt;=G$36,G95&gt;=G$4,G96&lt;=0.25),"PASS","FAIL")</f>
        <v>FAIL</v>
      </c>
      <c r="H94" s="50" t="str">
        <f t="shared" si="34"/>
        <v>FAIL</v>
      </c>
      <c r="I94" s="50" t="str">
        <f t="shared" si="34"/>
        <v>FAIL</v>
      </c>
      <c r="J94" s="50" t="str">
        <f>IF(AND($F$62&lt;=0.75,$F$63&gt;=J$4,$F$63&lt;=J$36,J95&lt;=J$36,J95&gt;=J$4,J96&lt;=0.25),"PASS","FAIL")</f>
        <v>FAIL</v>
      </c>
      <c r="K94" s="50" t="str">
        <f t="shared" si="34"/>
        <v>FAIL</v>
      </c>
      <c r="L94" s="50" t="str">
        <f t="shared" si="34"/>
        <v>FAIL</v>
      </c>
      <c r="M94" s="50" t="str">
        <f>IF(AND($F$62&lt;=0.75,$F$63&gt;=M$4,$F$63&lt;=M$37,M95&lt;=M$37,M95&gt;=M$4,M96&lt;=0.25),"PASS","FAIL")</f>
        <v>FAIL</v>
      </c>
      <c r="N94" s="50" t="str">
        <f>IF(AND($F$62&lt;=0.75,$F$63&gt;=N$4,$F$63&lt;=N$37,N95&lt;=N$37,N95&gt;=N$4,N96&lt;=0.25),"PASS","FAIL")</f>
        <v>FAIL</v>
      </c>
      <c r="O94" s="50" t="str">
        <f>IF(AND($F$62&lt;=0.75,$F$63&gt;=O$4,$F$63&lt;=O$36,O95&lt;=O$36,O95&gt;=O$4,O96&lt;=0.25),"PASS","FAIL")</f>
        <v>FAIL</v>
      </c>
      <c r="P94" s="50" t="str">
        <f>IF(AND($F$62&lt;=0.75,$F$63&gt;=P$4,$F$63&lt;=P$36,P95&lt;=P$36,P95&gt;=P$4,P96&lt;=0.25),"PASS","FAIL")</f>
        <v>FAIL</v>
      </c>
      <c r="Q94" s="50" t="str">
        <f>IF(AND($F$62&lt;=0.75,$F$63&gt;=Q$4,$F$63&lt;=Q$37,Q95&lt;=Q$37,Q95&gt;=Q$4,Q96&lt;=0.25),"PASS","FAIL")</f>
        <v>FAIL</v>
      </c>
      <c r="R94" s="50" t="str">
        <f>IF(AND($F$62&lt;=0.75,$F$63&gt;=R$4,$F$63&lt;=R$39,R95&lt;=R$39,R95&gt;=R$4,R96&lt;=0.25),"PASS","FAIL")</f>
        <v>FAIL</v>
      </c>
      <c r="S94" s="50" t="str">
        <f>IF(AND($F$62&lt;=0.75,$F$63&gt;=S$4,$F$63&lt;=S$41,S95&lt;=S$41,S95&gt;=S$4,S96&lt;=0.25),"PASS","FAIL")</f>
        <v>FAIL</v>
      </c>
      <c r="T94" s="50" t="str">
        <f>IF(AND($F$62&lt;=0.75,$F$63&gt;=T$4,$F$63&lt;=T$36,T95&lt;=T$36,T95&gt;=T$4,T96&lt;=0.25),"PASS","FAIL")</f>
        <v>FAIL</v>
      </c>
      <c r="U94" s="50" t="str">
        <f>IF(AND($F$62&lt;=0.75,$F$63&gt;=U$4,$F$63&lt;=U$44,U95&lt;=U$44,U95&gt;=U$4,U96&lt;=0.25),"PASS","FAIL")</f>
        <v>FAIL</v>
      </c>
      <c r="V94" s="50" t="str">
        <f>IF(AND($F$62&lt;=0.75,$F$63&gt;=V$4,$F$63&lt;=V$46,V95&lt;=V$46,V95&gt;=V$4,V96&lt;=0.25),"PASS","FAIL")</f>
        <v>FAIL</v>
      </c>
      <c r="W94" s="50" t="str">
        <f>IF(AND($F$62&lt;=0.75,$F$63&gt;=W$4,$F$63&lt;=W$41,W95&lt;=W$41,W95&gt;=W$4,W96&lt;=0.25),"PASS","FAIL")</f>
        <v>FAIL</v>
      </c>
      <c r="X94" s="50" t="str">
        <f>IF(AND($F$62&lt;=0.75,$F$63&gt;=X$4,$F$63&lt;=X$46,X95&lt;=X$46,X95&gt;=X$4,X96&lt;=0.25),"PASS","FAIL")</f>
        <v>PASS</v>
      </c>
      <c r="Y94" s="50" t="str">
        <f>IF(AND($F$62&lt;=0.75,$F$63&gt;=Y$4,$F$63&lt;=Y$51,Y95&lt;=Y$51,Y95&gt;=Y$4,Y96&lt;=0.25),"PASS","FAIL")</f>
        <v>PASS</v>
      </c>
      <c r="Z94" s="50" t="str">
        <f>IF(AND($F$62&lt;=0.75,$F$63&gt;=Z$4,$F$63&lt;=Z$40,Z95&lt;=Z$40,Z95&gt;=Z$4,Z96&lt;=0.25),"PASS","FAIL")</f>
        <v>FAIL</v>
      </c>
      <c r="AA94" s="50" t="str">
        <f>IF(AND($F$62&lt;=0.75,$F$63&gt;=AA$4,$F$63&lt;=AA$41,AA95&lt;=AA$41,AA95&gt;=AA$4,AA96&lt;=0.25),"PASS","FAIL")</f>
        <v>FAIL</v>
      </c>
      <c r="AB94" s="50" t="str">
        <f>IF(AND($F$62&lt;=0.75,$F$63&gt;=AB$4,$F$63&lt;=AB$52,AB95&lt;=AB$52,AB95&gt;=AB$4,AB96&lt;=0.25),"PASS","FAIL")</f>
        <v>FAIL</v>
      </c>
    </row>
    <row r="95" spans="6:28" ht="15">
      <c r="F95" s="44" t="s">
        <v>38</v>
      </c>
      <c r="G95" s="49">
        <f>G93*G93*G$55+G93*G$56+G$57</f>
        <v>-381689435.6046405</v>
      </c>
      <c r="H95" s="49">
        <f aca="true" t="shared" si="35" ref="H95:AB95">H93*H93*H$55+H93*H$56+H$57</f>
        <v>-179570602.70595655</v>
      </c>
      <c r="I95" s="49">
        <f t="shared" si="35"/>
        <v>-93819941.91991682</v>
      </c>
      <c r="J95" s="49">
        <f t="shared" si="35"/>
        <v>-42404123.65536237</v>
      </c>
      <c r="K95" s="49">
        <f t="shared" si="35"/>
        <v>-19493018.91770342</v>
      </c>
      <c r="L95" s="49">
        <f t="shared" si="35"/>
        <v>-9055410.090113986</v>
      </c>
      <c r="M95" s="49">
        <f t="shared" si="35"/>
        <v>-3956572.7700035786</v>
      </c>
      <c r="N95" s="49">
        <f t="shared" si="35"/>
        <v>-1712333.022153348</v>
      </c>
      <c r="O95" s="49">
        <f t="shared" si="35"/>
        <v>-767387.1951105618</v>
      </c>
      <c r="P95" s="49">
        <f t="shared" si="35"/>
        <v>-336474.6303335391</v>
      </c>
      <c r="Q95" s="49">
        <f t="shared" si="35"/>
        <v>-144467.18118236365</v>
      </c>
      <c r="R95" s="49">
        <f t="shared" si="35"/>
        <v>-54996.483995765564</v>
      </c>
      <c r="S95" s="49">
        <f t="shared" si="35"/>
        <v>-14632.048342525162</v>
      </c>
      <c r="T95" s="49">
        <f t="shared" si="35"/>
        <v>3320.9381724745917</v>
      </c>
      <c r="U95" s="49">
        <f t="shared" si="35"/>
        <v>11188.590277522762</v>
      </c>
      <c r="V95" s="49">
        <f t="shared" si="35"/>
        <v>14314.323567838623</v>
      </c>
      <c r="W95" s="49">
        <f t="shared" si="35"/>
        <v>15233.998141428863</v>
      </c>
      <c r="X95" s="49">
        <f t="shared" si="35"/>
        <v>15648.820590834777</v>
      </c>
      <c r="Y95" s="49">
        <f t="shared" si="35"/>
        <v>16147.567490839258</v>
      </c>
      <c r="Z95" s="49">
        <f t="shared" si="35"/>
        <v>16419.91751369164</v>
      </c>
      <c r="AA95" s="49">
        <f t="shared" si="35"/>
        <v>16780.49512207359</v>
      </c>
      <c r="AB95" s="49">
        <f t="shared" si="35"/>
        <v>17878.73329212021</v>
      </c>
    </row>
    <row r="96" spans="6:28" ht="12.75">
      <c r="F96" s="44" t="s">
        <v>27</v>
      </c>
      <c r="G96" s="53">
        <f aca="true" t="shared" si="36" ref="G96:AB96">ABS($F$63-G95)/$F$63</f>
        <v>25173.422053989347</v>
      </c>
      <c r="H96" s="53">
        <f t="shared" si="36"/>
        <v>11843.683024860287</v>
      </c>
      <c r="I96" s="53">
        <f t="shared" si="36"/>
        <v>6188.426097732429</v>
      </c>
      <c r="J96" s="53">
        <f t="shared" si="36"/>
        <v>2797.5523745540045</v>
      </c>
      <c r="K96" s="53">
        <f t="shared" si="36"/>
        <v>1286.564790457259</v>
      </c>
      <c r="L96" s="53">
        <f t="shared" si="36"/>
        <v>598.2043850236752</v>
      </c>
      <c r="M96" s="53">
        <f t="shared" si="36"/>
        <v>261.936013322138</v>
      </c>
      <c r="N96" s="53">
        <f t="shared" si="36"/>
        <v>113.92837975027027</v>
      </c>
      <c r="O96" s="53">
        <f t="shared" si="36"/>
        <v>51.609193108920515</v>
      </c>
      <c r="P96" s="53">
        <f t="shared" si="36"/>
        <v>23.190505199072682</v>
      </c>
      <c r="Q96" s="53">
        <f t="shared" si="36"/>
        <v>10.527612028118687</v>
      </c>
      <c r="R96" s="53">
        <f t="shared" si="36"/>
        <v>4.627018663573539</v>
      </c>
      <c r="S96" s="53">
        <f t="shared" si="36"/>
        <v>1.9649837329370945</v>
      </c>
      <c r="T96" s="53">
        <f t="shared" si="36"/>
        <v>0.780984094672915</v>
      </c>
      <c r="U96" s="53">
        <f t="shared" si="36"/>
        <v>0.2621123605142279</v>
      </c>
      <c r="V96" s="53">
        <f t="shared" si="36"/>
        <v>0.0559702190965757</v>
      </c>
      <c r="W96" s="53">
        <f t="shared" si="36"/>
        <v>0.004682328129582745</v>
      </c>
      <c r="X96" s="53">
        <f t="shared" si="36"/>
        <v>0.03203987277153447</v>
      </c>
      <c r="Y96" s="53">
        <f t="shared" si="36"/>
        <v>0.0649322357606844</v>
      </c>
      <c r="Z96" s="53">
        <f t="shared" si="36"/>
        <v>0.08289372246202191</v>
      </c>
      <c r="AA96" s="53">
        <f t="shared" si="36"/>
        <v>0.10667381930182611</v>
      </c>
      <c r="AB96" s="53">
        <f t="shared" si="36"/>
        <v>0.1791026374807235</v>
      </c>
    </row>
    <row r="97" spans="6:28" ht="12.75">
      <c r="F97" s="44" t="s">
        <v>28</v>
      </c>
      <c r="G97" s="49">
        <f>ABS($F$63-G95)/ABS($F$62)</f>
        <v>7340473050.08924</v>
      </c>
      <c r="H97" s="49">
        <f aca="true" t="shared" si="37" ref="H97:AB97">ABS($F$63-H95)/ABS($F$62)</f>
        <v>3453572417.4222417</v>
      </c>
      <c r="I97" s="49">
        <f t="shared" si="37"/>
        <v>1804521248.459939</v>
      </c>
      <c r="J97" s="49">
        <f t="shared" si="37"/>
        <v>815755512.6031225</v>
      </c>
      <c r="K97" s="49">
        <f t="shared" si="37"/>
        <v>375157344.5712196</v>
      </c>
      <c r="L97" s="49">
        <f t="shared" si="37"/>
        <v>174434097.88680744</v>
      </c>
      <c r="M97" s="49">
        <f t="shared" si="37"/>
        <v>76379534.03853036</v>
      </c>
      <c r="N97" s="49">
        <f t="shared" si="37"/>
        <v>33221077.349102847</v>
      </c>
      <c r="O97" s="49">
        <f t="shared" si="37"/>
        <v>15049042.21366465</v>
      </c>
      <c r="P97" s="49">
        <f t="shared" si="37"/>
        <v>6762262.121798829</v>
      </c>
      <c r="Q97" s="49">
        <f t="shared" si="37"/>
        <v>3069811.1765839164</v>
      </c>
      <c r="R97" s="49">
        <f t="shared" si="37"/>
        <v>1349220.8460724147</v>
      </c>
      <c r="S97" s="49">
        <f t="shared" si="37"/>
        <v>572981.6988947147</v>
      </c>
      <c r="T97" s="49">
        <f t="shared" si="37"/>
        <v>227731.9582216425</v>
      </c>
      <c r="U97" s="49">
        <f t="shared" si="37"/>
        <v>76430.95620148534</v>
      </c>
      <c r="V97" s="49">
        <f t="shared" si="37"/>
        <v>16320.700618488027</v>
      </c>
      <c r="W97" s="49">
        <f t="shared" si="37"/>
        <v>1365.348873631984</v>
      </c>
      <c r="X97" s="49">
        <f t="shared" si="37"/>
        <v>9342.703669899563</v>
      </c>
      <c r="Y97" s="49">
        <f t="shared" si="37"/>
        <v>18933.99020844726</v>
      </c>
      <c r="Z97" s="49">
        <f t="shared" si="37"/>
        <v>24171.49064791612</v>
      </c>
      <c r="AA97" s="49">
        <f t="shared" si="37"/>
        <v>31105.675424492103</v>
      </c>
      <c r="AB97" s="49">
        <f t="shared" si="37"/>
        <v>52225.64023308097</v>
      </c>
    </row>
    <row r="98" spans="6:28" ht="12.75">
      <c r="F98" s="44" t="s">
        <v>39</v>
      </c>
      <c r="G98" s="49">
        <f>(G97*$F$62)+$F$63</f>
        <v>381719761.6046405</v>
      </c>
      <c r="H98" s="49">
        <f aca="true" t="shared" si="38" ref="H98:AB98">(H97*$F$62)+$F$63</f>
        <v>179600928.70595655</v>
      </c>
      <c r="I98" s="49">
        <f t="shared" si="38"/>
        <v>93850267.91991682</v>
      </c>
      <c r="J98" s="49">
        <f t="shared" si="38"/>
        <v>42434449.65536237</v>
      </c>
      <c r="K98" s="49">
        <f t="shared" si="38"/>
        <v>19523344.91770342</v>
      </c>
      <c r="L98" s="49">
        <f t="shared" si="38"/>
        <v>9085736.090113986</v>
      </c>
      <c r="M98" s="49">
        <f t="shared" si="38"/>
        <v>3986898.7700035786</v>
      </c>
      <c r="N98" s="49">
        <f t="shared" si="38"/>
        <v>1742659.022153348</v>
      </c>
      <c r="O98" s="49">
        <f t="shared" si="38"/>
        <v>797713.1951105618</v>
      </c>
      <c r="P98" s="49">
        <f t="shared" si="38"/>
        <v>366800.6303335391</v>
      </c>
      <c r="Q98" s="49">
        <f t="shared" si="38"/>
        <v>174793.18118236365</v>
      </c>
      <c r="R98" s="49">
        <f t="shared" si="38"/>
        <v>85322.48399576556</v>
      </c>
      <c r="S98" s="49">
        <f t="shared" si="38"/>
        <v>44958.04834252516</v>
      </c>
      <c r="T98" s="49">
        <f t="shared" si="38"/>
        <v>27005.06182752541</v>
      </c>
      <c r="U98" s="49">
        <f t="shared" si="38"/>
        <v>19137.409722477238</v>
      </c>
      <c r="V98" s="49">
        <f t="shared" si="38"/>
        <v>16011.676432161377</v>
      </c>
      <c r="W98" s="49">
        <f t="shared" si="38"/>
        <v>15233.998141428863</v>
      </c>
      <c r="X98" s="49">
        <f t="shared" si="38"/>
        <v>15648.820590834777</v>
      </c>
      <c r="Y98" s="49">
        <f t="shared" si="38"/>
        <v>16147.567490839258</v>
      </c>
      <c r="Z98" s="49">
        <f t="shared" si="38"/>
        <v>16419.91751369164</v>
      </c>
      <c r="AA98" s="49">
        <f t="shared" si="38"/>
        <v>16780.49512207359</v>
      </c>
      <c r="AB98" s="49">
        <f t="shared" si="38"/>
        <v>17878.73329212021</v>
      </c>
    </row>
    <row r="99" spans="6:30" ht="12.75">
      <c r="F99" s="44" t="s">
        <v>40</v>
      </c>
      <c r="G99" s="54">
        <f>ROUND((((POWER((G95),2)*G$59+(G95)*G$60+G$61)-G$58)*2)*16,0)/16</f>
        <v>2183108896908.0625</v>
      </c>
      <c r="H99" s="54">
        <f aca="true" t="shared" si="39" ref="H99:AB99">ROUND((((POWER((H95),2)*H$59+(H95)*H$60+H$61)-H$58)*2)*16,0)/16</f>
        <v>296540189476.5625</v>
      </c>
      <c r="I99" s="54">
        <f t="shared" si="39"/>
        <v>52110443379.125</v>
      </c>
      <c r="J99" s="54">
        <f t="shared" si="39"/>
        <v>6119180249.625</v>
      </c>
      <c r="K99" s="54">
        <f t="shared" si="39"/>
        <v>766246767.0625</v>
      </c>
      <c r="L99" s="54">
        <f t="shared" si="39"/>
        <v>96408186.0625</v>
      </c>
      <c r="M99" s="54">
        <f t="shared" si="39"/>
        <v>10937089.9375</v>
      </c>
      <c r="N99" s="54">
        <f t="shared" si="39"/>
        <v>1143605.4375</v>
      </c>
      <c r="O99" s="54">
        <f t="shared" si="39"/>
        <v>126003.625</v>
      </c>
      <c r="P99" s="54">
        <f t="shared" si="39"/>
        <v>13824.3125</v>
      </c>
      <c r="Q99" s="54">
        <f t="shared" si="39"/>
        <v>1561.3125</v>
      </c>
      <c r="R99" s="54">
        <f t="shared" si="39"/>
        <v>130.8125</v>
      </c>
      <c r="S99" s="54">
        <f t="shared" si="39"/>
        <v>2.9375</v>
      </c>
      <c r="T99" s="54">
        <f t="shared" si="39"/>
        <v>0</v>
      </c>
      <c r="U99" s="54">
        <f t="shared" si="39"/>
        <v>1.875</v>
      </c>
      <c r="V99" s="54">
        <f t="shared" si="39"/>
        <v>1.375</v>
      </c>
      <c r="W99" s="54">
        <f t="shared" si="39"/>
        <v>1</v>
      </c>
      <c r="X99" s="54">
        <f t="shared" si="39"/>
        <v>0.5625</v>
      </c>
      <c r="Y99" s="54">
        <f t="shared" si="39"/>
        <v>0.1875</v>
      </c>
      <c r="Z99" s="54">
        <f t="shared" si="39"/>
        <v>0</v>
      </c>
      <c r="AA99" s="54">
        <f t="shared" si="39"/>
        <v>-0.25</v>
      </c>
      <c r="AB99" s="54">
        <f t="shared" si="39"/>
        <v>-0.4375</v>
      </c>
      <c r="AC99"/>
      <c r="AD99"/>
    </row>
    <row r="100" spans="6:30" ht="12.75">
      <c r="F100" s="44" t="s">
        <v>29</v>
      </c>
      <c r="G100" s="56">
        <f aca="true" t="shared" si="40" ref="G100:AB100">IF($F$64="F",ROUND((G156-G99)*16,0)/16,IF($F$64="FW",ROUND((G158-G99)*16,0)/16,ROUND((G160+G99)*16,0)/16))</f>
        <v>-2183108896903.125</v>
      </c>
      <c r="H100" s="56">
        <f t="shared" si="40"/>
        <v>-296540189471.5625</v>
      </c>
      <c r="I100" s="56">
        <f t="shared" si="40"/>
        <v>-52110443374.125</v>
      </c>
      <c r="J100" s="56">
        <f t="shared" si="40"/>
        <v>-6119180244.6875</v>
      </c>
      <c r="K100" s="56">
        <f t="shared" si="40"/>
        <v>-766246761.9375</v>
      </c>
      <c r="L100" s="56">
        <f t="shared" si="40"/>
        <v>-96408180.75</v>
      </c>
      <c r="M100" s="56">
        <f t="shared" si="40"/>
        <v>-10937084.3125</v>
      </c>
      <c r="N100" s="56">
        <f t="shared" si="40"/>
        <v>-1143599.3125</v>
      </c>
      <c r="O100" s="56">
        <f t="shared" si="40"/>
        <v>-125997.6875</v>
      </c>
      <c r="P100" s="56">
        <f t="shared" si="40"/>
        <v>-13818.1875</v>
      </c>
      <c r="Q100" s="56">
        <f t="shared" si="40"/>
        <v>-1554.875</v>
      </c>
      <c r="R100" s="56">
        <f t="shared" si="40"/>
        <v>-124.0625</v>
      </c>
      <c r="S100" s="56">
        <f t="shared" si="40"/>
        <v>4.5625</v>
      </c>
      <c r="T100" s="56">
        <f t="shared" si="40"/>
        <v>7.6875</v>
      </c>
      <c r="U100" s="56">
        <f t="shared" si="40"/>
        <v>6.6875</v>
      </c>
      <c r="V100" s="56">
        <f t="shared" si="40"/>
        <v>6.5</v>
      </c>
      <c r="W100" s="56">
        <f t="shared" si="40"/>
        <v>7.6875</v>
      </c>
      <c r="X100" s="56">
        <f t="shared" si="40"/>
        <v>9.625</v>
      </c>
      <c r="Y100" s="56">
        <f t="shared" si="40"/>
        <v>9.6875</v>
      </c>
      <c r="Z100" s="56">
        <f t="shared" si="40"/>
        <v>10.8125</v>
      </c>
      <c r="AA100" s="56">
        <f t="shared" si="40"/>
        <v>12.5625</v>
      </c>
      <c r="AB100" s="56">
        <f t="shared" si="40"/>
        <v>14.125</v>
      </c>
      <c r="AC100"/>
      <c r="AD100"/>
    </row>
    <row r="101" spans="6:28" ht="13.5" thickBot="1">
      <c r="F101" s="44" t="s">
        <v>30</v>
      </c>
      <c r="G101" s="57">
        <f>IF($F$64="F",ROUND((G157-G99)*16,0)/16,IF($F$64="FW",ROUND((G159-G99)*16,0)/16,ROUND((G161+G99)*16,0)/16))</f>
        <v>-2183108896902.75</v>
      </c>
      <c r="H101" s="57">
        <f aca="true" t="shared" si="41" ref="H101:AB101">IF($F$64="F",ROUND((H157-H99)*16,0)/16,IF($F$64="FW",ROUND((H159-H99)*16,0)/16,ROUND((H161+H99)*16,0)/16))</f>
        <v>-296540189471.1875</v>
      </c>
      <c r="I101" s="57">
        <f t="shared" si="41"/>
        <v>-52110443373.75</v>
      </c>
      <c r="J101" s="57">
        <f t="shared" si="41"/>
        <v>-6119180244.3125</v>
      </c>
      <c r="K101" s="57">
        <f t="shared" si="41"/>
        <v>-766246761.5625</v>
      </c>
      <c r="L101" s="57">
        <f t="shared" si="41"/>
        <v>-96408180.3125</v>
      </c>
      <c r="M101" s="57">
        <f t="shared" si="41"/>
        <v>-10937083.875</v>
      </c>
      <c r="N101" s="57">
        <f t="shared" si="41"/>
        <v>-1143598.75</v>
      </c>
      <c r="O101" s="57">
        <f t="shared" si="41"/>
        <v>-125997.125</v>
      </c>
      <c r="P101" s="57">
        <f t="shared" si="41"/>
        <v>-13817.5625</v>
      </c>
      <c r="Q101" s="57">
        <f t="shared" si="41"/>
        <v>-1554.25</v>
      </c>
      <c r="R101" s="57">
        <f t="shared" si="41"/>
        <v>-123.4375</v>
      </c>
      <c r="S101" s="57">
        <f t="shared" si="41"/>
        <v>5.3125</v>
      </c>
      <c r="T101" s="57">
        <f t="shared" si="41"/>
        <v>8.8125</v>
      </c>
      <c r="U101" s="57">
        <f t="shared" si="41"/>
        <v>7.8125</v>
      </c>
      <c r="V101" s="57">
        <f t="shared" si="41"/>
        <v>7.75</v>
      </c>
      <c r="W101" s="57">
        <f t="shared" si="41"/>
        <v>8.9375</v>
      </c>
      <c r="X101" s="57">
        <f t="shared" si="41"/>
        <v>11.125</v>
      </c>
      <c r="Y101" s="57">
        <f t="shared" si="41"/>
        <v>11.3125</v>
      </c>
      <c r="Z101" s="57">
        <f t="shared" si="41"/>
        <v>12.625</v>
      </c>
      <c r="AA101" s="57">
        <f t="shared" si="41"/>
        <v>14.625</v>
      </c>
      <c r="AB101" s="57">
        <f t="shared" si="41"/>
        <v>16.625</v>
      </c>
    </row>
    <row r="102" spans="3:28" ht="13.5" thickBot="1">
      <c r="C102" s="1"/>
      <c r="F102" s="44"/>
      <c r="G102" s="97">
        <f>IF(G94="PASS",1,0)</f>
        <v>0</v>
      </c>
      <c r="H102" s="97">
        <f aca="true" t="shared" si="42" ref="H102:AB102">IF(H94="PASS",1,0)</f>
        <v>0</v>
      </c>
      <c r="I102" s="97">
        <f>IF(I94="PASS",1,0)</f>
        <v>0</v>
      </c>
      <c r="J102" s="100">
        <f>IF(J94="PASS",1,0)</f>
        <v>0</v>
      </c>
      <c r="K102" s="100">
        <f t="shared" si="42"/>
        <v>0</v>
      </c>
      <c r="L102" s="97">
        <f t="shared" si="42"/>
        <v>0</v>
      </c>
      <c r="M102" s="97">
        <f t="shared" si="42"/>
        <v>0</v>
      </c>
      <c r="N102" s="97">
        <f t="shared" si="42"/>
        <v>0</v>
      </c>
      <c r="O102" s="97">
        <f t="shared" si="42"/>
        <v>0</v>
      </c>
      <c r="P102" s="97">
        <f t="shared" si="42"/>
        <v>0</v>
      </c>
      <c r="Q102" s="97">
        <f t="shared" si="42"/>
        <v>0</v>
      </c>
      <c r="R102" s="97">
        <f t="shared" si="42"/>
        <v>0</v>
      </c>
      <c r="S102" s="97">
        <f t="shared" si="42"/>
        <v>0</v>
      </c>
      <c r="T102" s="97">
        <f t="shared" si="42"/>
        <v>0</v>
      </c>
      <c r="U102" s="97">
        <f t="shared" si="42"/>
        <v>0</v>
      </c>
      <c r="V102" s="97">
        <f t="shared" si="42"/>
        <v>0</v>
      </c>
      <c r="W102" s="97">
        <f t="shared" si="42"/>
        <v>0</v>
      </c>
      <c r="X102" s="97">
        <f t="shared" si="42"/>
        <v>1</v>
      </c>
      <c r="Y102" s="97">
        <f t="shared" si="42"/>
        <v>1</v>
      </c>
      <c r="Z102" s="97">
        <f t="shared" si="42"/>
        <v>0</v>
      </c>
      <c r="AA102" s="97">
        <f t="shared" si="42"/>
        <v>0</v>
      </c>
      <c r="AB102" s="97">
        <f t="shared" si="42"/>
        <v>0</v>
      </c>
    </row>
    <row r="103" spans="6:28" ht="12" customHeight="1">
      <c r="F103" s="44" t="s">
        <v>31</v>
      </c>
      <c r="G103" s="48">
        <f aca="true" t="shared" si="43" ref="G103:AB103">$F$62</f>
        <v>0.052</v>
      </c>
      <c r="H103" s="48">
        <f t="shared" si="43"/>
        <v>0.052</v>
      </c>
      <c r="I103" s="48">
        <f t="shared" si="43"/>
        <v>0.052</v>
      </c>
      <c r="J103" s="101">
        <f t="shared" si="43"/>
        <v>0.052</v>
      </c>
      <c r="K103" s="101">
        <f t="shared" si="43"/>
        <v>0.052</v>
      </c>
      <c r="L103" s="48">
        <f t="shared" si="43"/>
        <v>0.052</v>
      </c>
      <c r="M103" s="48">
        <f t="shared" si="43"/>
        <v>0.052</v>
      </c>
      <c r="N103" s="48">
        <f t="shared" si="43"/>
        <v>0.052</v>
      </c>
      <c r="O103" s="48">
        <f t="shared" si="43"/>
        <v>0.052</v>
      </c>
      <c r="P103" s="48">
        <f t="shared" si="43"/>
        <v>0.052</v>
      </c>
      <c r="Q103" s="48">
        <f t="shared" si="43"/>
        <v>0.052</v>
      </c>
      <c r="R103" s="48">
        <f t="shared" si="43"/>
        <v>0.052</v>
      </c>
      <c r="S103" s="48">
        <f t="shared" si="43"/>
        <v>0.052</v>
      </c>
      <c r="T103" s="48">
        <f t="shared" si="43"/>
        <v>0.052</v>
      </c>
      <c r="U103" s="48">
        <f t="shared" si="43"/>
        <v>0.052</v>
      </c>
      <c r="V103" s="48">
        <f t="shared" si="43"/>
        <v>0.052</v>
      </c>
      <c r="W103" s="48">
        <f t="shared" si="43"/>
        <v>0.052</v>
      </c>
      <c r="X103" s="48">
        <f t="shared" si="43"/>
        <v>0.052</v>
      </c>
      <c r="Y103" s="48">
        <f t="shared" si="43"/>
        <v>0.052</v>
      </c>
      <c r="Z103" s="48">
        <f t="shared" si="43"/>
        <v>0.052</v>
      </c>
      <c r="AA103" s="48">
        <f t="shared" si="43"/>
        <v>0.052</v>
      </c>
      <c r="AB103" s="48">
        <f t="shared" si="43"/>
        <v>0.052</v>
      </c>
    </row>
    <row r="104" spans="6:28" ht="12.75">
      <c r="F104" s="44" t="s">
        <v>32</v>
      </c>
      <c r="G104" s="49">
        <f aca="true" t="shared" si="44" ref="G104:AB104">$F$63</f>
        <v>15163</v>
      </c>
      <c r="H104" s="49">
        <f t="shared" si="44"/>
        <v>15163</v>
      </c>
      <c r="I104" s="49">
        <f t="shared" si="44"/>
        <v>15163</v>
      </c>
      <c r="J104" s="99">
        <f t="shared" si="44"/>
        <v>15163</v>
      </c>
      <c r="K104" s="99">
        <f t="shared" si="44"/>
        <v>15163</v>
      </c>
      <c r="L104" s="49">
        <f t="shared" si="44"/>
        <v>15163</v>
      </c>
      <c r="M104" s="49">
        <f t="shared" si="44"/>
        <v>15163</v>
      </c>
      <c r="N104" s="49">
        <f t="shared" si="44"/>
        <v>15163</v>
      </c>
      <c r="O104" s="49">
        <f t="shared" si="44"/>
        <v>15163</v>
      </c>
      <c r="P104" s="49">
        <f t="shared" si="44"/>
        <v>15163</v>
      </c>
      <c r="Q104" s="49">
        <f t="shared" si="44"/>
        <v>15163</v>
      </c>
      <c r="R104" s="49">
        <f t="shared" si="44"/>
        <v>15163</v>
      </c>
      <c r="S104" s="49">
        <f t="shared" si="44"/>
        <v>15163</v>
      </c>
      <c r="T104" s="49">
        <f t="shared" si="44"/>
        <v>15163</v>
      </c>
      <c r="U104" s="49">
        <f t="shared" si="44"/>
        <v>15163</v>
      </c>
      <c r="V104" s="49">
        <f t="shared" si="44"/>
        <v>15163</v>
      </c>
      <c r="W104" s="49">
        <f t="shared" si="44"/>
        <v>15163</v>
      </c>
      <c r="X104" s="49">
        <f t="shared" si="44"/>
        <v>15163</v>
      </c>
      <c r="Y104" s="49">
        <f t="shared" si="44"/>
        <v>15163</v>
      </c>
      <c r="Z104" s="49">
        <f t="shared" si="44"/>
        <v>15163</v>
      </c>
      <c r="AA104" s="49">
        <f t="shared" si="44"/>
        <v>15163</v>
      </c>
      <c r="AB104" s="49">
        <f t="shared" si="44"/>
        <v>15163</v>
      </c>
    </row>
    <row r="105" spans="6:28" ht="12.75">
      <c r="F105" s="44" t="s">
        <v>24</v>
      </c>
      <c r="G105" s="50" t="str">
        <f aca="true" t="shared" si="45" ref="G105:AB105">G$3</f>
        <v>1CS</v>
      </c>
      <c r="H105" s="50" t="str">
        <f t="shared" si="45"/>
        <v>2CS</v>
      </c>
      <c r="I105" s="50" t="str">
        <f t="shared" si="45"/>
        <v>3CS</v>
      </c>
      <c r="J105" s="98" t="str">
        <f t="shared" si="45"/>
        <v>4CS</v>
      </c>
      <c r="K105" s="98" t="str">
        <f t="shared" si="45"/>
        <v>5CS</v>
      </c>
      <c r="L105" s="50" t="str">
        <f t="shared" si="45"/>
        <v>6CS</v>
      </c>
      <c r="M105" s="50" t="str">
        <f t="shared" si="45"/>
        <v>7CS</v>
      </c>
      <c r="N105" s="50" t="str">
        <f t="shared" si="45"/>
        <v>8CS</v>
      </c>
      <c r="O105" s="50" t="str">
        <f t="shared" si="45"/>
        <v>9CS</v>
      </c>
      <c r="P105" s="50" t="str">
        <f t="shared" si="45"/>
        <v>10CS</v>
      </c>
      <c r="Q105" s="50" t="str">
        <f t="shared" si="45"/>
        <v>11CS</v>
      </c>
      <c r="R105" s="50" t="str">
        <f t="shared" si="45"/>
        <v>12CS</v>
      </c>
      <c r="S105" s="50" t="str">
        <f t="shared" si="45"/>
        <v>13CS</v>
      </c>
      <c r="T105" s="50" t="str">
        <f t="shared" si="45"/>
        <v>14CS</v>
      </c>
      <c r="U105" s="50" t="str">
        <f t="shared" si="45"/>
        <v>15CS</v>
      </c>
      <c r="V105" s="50" t="str">
        <f t="shared" si="45"/>
        <v>16CS</v>
      </c>
      <c r="W105" s="50" t="str">
        <f t="shared" si="45"/>
        <v>17CS</v>
      </c>
      <c r="X105" s="50" t="str">
        <f t="shared" si="45"/>
        <v>18CS</v>
      </c>
      <c r="Y105" s="50" t="str">
        <f t="shared" si="45"/>
        <v>19CS</v>
      </c>
      <c r="Z105" s="50" t="str">
        <f t="shared" si="45"/>
        <v>20CS</v>
      </c>
      <c r="AA105" s="50" t="str">
        <f t="shared" si="45"/>
        <v>21CS</v>
      </c>
      <c r="AB105" s="50" t="str">
        <f t="shared" si="45"/>
        <v>22CS</v>
      </c>
    </row>
    <row r="106" spans="6:28" ht="12.75">
      <c r="F106" s="44" t="s">
        <v>43</v>
      </c>
      <c r="G106" s="50" t="s">
        <v>44</v>
      </c>
      <c r="H106" s="50" t="s">
        <v>44</v>
      </c>
      <c r="I106" s="50" t="s">
        <v>44</v>
      </c>
      <c r="J106" s="98" t="s">
        <v>44</v>
      </c>
      <c r="K106" s="98" t="s">
        <v>44</v>
      </c>
      <c r="L106" s="50" t="s">
        <v>44</v>
      </c>
      <c r="M106" s="50" t="s">
        <v>44</v>
      </c>
      <c r="N106" s="50" t="s">
        <v>44</v>
      </c>
      <c r="O106" s="50" t="s">
        <v>44</v>
      </c>
      <c r="P106" s="50" t="s">
        <v>44</v>
      </c>
      <c r="Q106" s="50" t="s">
        <v>44</v>
      </c>
      <c r="R106" s="50" t="s">
        <v>44</v>
      </c>
      <c r="S106" s="50" t="s">
        <v>44</v>
      </c>
      <c r="T106" s="50" t="s">
        <v>44</v>
      </c>
      <c r="U106" s="50" t="s">
        <v>44</v>
      </c>
      <c r="V106" s="50" t="s">
        <v>44</v>
      </c>
      <c r="W106" s="50" t="s">
        <v>44</v>
      </c>
      <c r="X106" s="50" t="s">
        <v>44</v>
      </c>
      <c r="Y106" s="50" t="s">
        <v>44</v>
      </c>
      <c r="Z106" s="50" t="s">
        <v>44</v>
      </c>
      <c r="AA106" s="50" t="s">
        <v>44</v>
      </c>
      <c r="AB106" s="50" t="s">
        <v>44</v>
      </c>
    </row>
    <row r="107" spans="6:28" ht="12.75">
      <c r="F107" s="44" t="s">
        <v>35</v>
      </c>
      <c r="G107" s="49">
        <f>$F$63*$F$63*G$59+$F$63*G$60+G$61</f>
        <v>1752.008091151413</v>
      </c>
      <c r="H107" s="49">
        <f aca="true" t="shared" si="46" ref="H107:AB107">$F$63*$F$63*H$59+$F$63*H$60+H$61</f>
        <v>1080.430507079902</v>
      </c>
      <c r="I107" s="49">
        <f t="shared" si="46"/>
        <v>699.2949918969</v>
      </c>
      <c r="J107" s="99">
        <f t="shared" si="46"/>
        <v>405.240222395589</v>
      </c>
      <c r="K107" s="99">
        <f t="shared" si="46"/>
        <v>242.66269727123498</v>
      </c>
      <c r="L107" s="49">
        <f t="shared" si="46"/>
        <v>143.3815959723297</v>
      </c>
      <c r="M107" s="49">
        <f t="shared" si="46"/>
        <v>86.823968205084</v>
      </c>
      <c r="N107" s="49">
        <f t="shared" si="46"/>
        <v>49.694785185369</v>
      </c>
      <c r="O107" s="49">
        <f t="shared" si="46"/>
        <v>28.1464761802529</v>
      </c>
      <c r="P107" s="49">
        <f t="shared" si="46"/>
        <v>16.78685326417603</v>
      </c>
      <c r="Q107" s="49">
        <f t="shared" si="46"/>
        <v>10.990431166169001</v>
      </c>
      <c r="R107" s="49">
        <f t="shared" si="46"/>
        <v>7.22746020515267</v>
      </c>
      <c r="S107" s="49">
        <f t="shared" si="46"/>
        <v>4.820585780076419</v>
      </c>
      <c r="T107" s="49">
        <f t="shared" si="46"/>
        <v>2.6078804989662747</v>
      </c>
      <c r="U107" s="49">
        <f t="shared" si="46"/>
        <v>2.040736399829704</v>
      </c>
      <c r="V107" s="49">
        <f t="shared" si="46"/>
        <v>1.0445382138887929</v>
      </c>
      <c r="W107" s="49">
        <f t="shared" si="46"/>
        <v>0.822579814979146</v>
      </c>
      <c r="X107" s="49">
        <f t="shared" si="46"/>
        <v>0.6341781477558038</v>
      </c>
      <c r="Y107" s="49">
        <f t="shared" si="46"/>
        <v>0.3357715333695329</v>
      </c>
      <c r="Z107" s="49">
        <f t="shared" si="46"/>
        <v>0.27348986880539716</v>
      </c>
      <c r="AA107" s="49">
        <f t="shared" si="46"/>
        <v>0.2210140122716383</v>
      </c>
      <c r="AB107" s="49">
        <f t="shared" si="46"/>
        <v>0.1867496868969825</v>
      </c>
    </row>
    <row r="108" spans="6:28" ht="14.25">
      <c r="F108" s="44" t="s">
        <v>36</v>
      </c>
      <c r="G108" s="49">
        <f>($F$62/3)+G107</f>
        <v>1752.0254244847463</v>
      </c>
      <c r="H108" s="49">
        <f aca="true" t="shared" si="47" ref="H108:AB108">($F$62/3)+H107</f>
        <v>1080.4478404132353</v>
      </c>
      <c r="I108" s="49">
        <f t="shared" si="47"/>
        <v>699.3123252302333</v>
      </c>
      <c r="J108" s="99">
        <f t="shared" si="47"/>
        <v>405.25755572892234</v>
      </c>
      <c r="K108" s="99">
        <f t="shared" si="47"/>
        <v>242.68003060456832</v>
      </c>
      <c r="L108" s="49">
        <f t="shared" si="47"/>
        <v>143.39892930566305</v>
      </c>
      <c r="M108" s="49">
        <f t="shared" si="47"/>
        <v>86.84130153841734</v>
      </c>
      <c r="N108" s="49">
        <f t="shared" si="47"/>
        <v>49.71211851870233</v>
      </c>
      <c r="O108" s="49">
        <f t="shared" si="47"/>
        <v>28.163809513586234</v>
      </c>
      <c r="P108" s="49">
        <f t="shared" si="47"/>
        <v>16.804186597509364</v>
      </c>
      <c r="Q108" s="49">
        <f t="shared" si="47"/>
        <v>11.007764499502334</v>
      </c>
      <c r="R108" s="49">
        <f t="shared" si="47"/>
        <v>7.244793538486003</v>
      </c>
      <c r="S108" s="49">
        <f t="shared" si="47"/>
        <v>4.837919113409752</v>
      </c>
      <c r="T108" s="49">
        <f t="shared" si="47"/>
        <v>2.625213832299608</v>
      </c>
      <c r="U108" s="49">
        <f t="shared" si="47"/>
        <v>2.058069733163037</v>
      </c>
      <c r="V108" s="49">
        <f t="shared" si="47"/>
        <v>1.0618715472221263</v>
      </c>
      <c r="W108" s="49">
        <f t="shared" si="47"/>
        <v>0.8399131483124793</v>
      </c>
      <c r="X108" s="49">
        <f t="shared" si="47"/>
        <v>0.6515114810891371</v>
      </c>
      <c r="Y108" s="49">
        <f t="shared" si="47"/>
        <v>0.3531048667028662</v>
      </c>
      <c r="Z108" s="49">
        <f t="shared" si="47"/>
        <v>0.2908232021387305</v>
      </c>
      <c r="AA108" s="49">
        <f t="shared" si="47"/>
        <v>0.23834734560497164</v>
      </c>
      <c r="AB108" s="49">
        <f t="shared" si="47"/>
        <v>0.20408302023031583</v>
      </c>
    </row>
    <row r="109" spans="6:28" ht="12.75">
      <c r="F109" s="51" t="s">
        <v>37</v>
      </c>
      <c r="G109" s="50" t="str">
        <f aca="true" t="shared" si="48" ref="G109:L109">IF(AND($F$62&lt;=0.75,$F$63&gt;=G$4,$F$63&lt;=G$36,G110&lt;=G$36,G110&gt;=G$4,G111&lt;=0.25),"PASS","FAIL")</f>
        <v>FAIL</v>
      </c>
      <c r="H109" s="50" t="str">
        <f t="shared" si="48"/>
        <v>FAIL</v>
      </c>
      <c r="I109" s="50" t="str">
        <f t="shared" si="48"/>
        <v>FAIL</v>
      </c>
      <c r="J109" s="50" t="str">
        <f>IF(AND($F$62&lt;=0.75,$F$63&gt;=J$4,$F$63&lt;=J$36,J110&lt;=J$36,J110&gt;=J$4,J111&lt;=0.25),"PASS","FAIL")</f>
        <v>FAIL</v>
      </c>
      <c r="K109" s="50" t="str">
        <f t="shared" si="48"/>
        <v>FAIL</v>
      </c>
      <c r="L109" s="50" t="str">
        <f t="shared" si="48"/>
        <v>FAIL</v>
      </c>
      <c r="M109" s="50" t="str">
        <f>IF(AND($F$62&lt;=0.75,$F$63&gt;=M$4,$F$63&lt;=M$37,M110&lt;=M$37,M110&gt;=M$4,M111&lt;=0.25),"PASS","FAIL")</f>
        <v>FAIL</v>
      </c>
      <c r="N109" s="50" t="str">
        <f>IF(AND($F$62&lt;=0.75,$F$63&gt;=N$4,$F$63&lt;=N$37,N110&lt;=N$37,N110&gt;=N$4,N111&lt;=0.25),"PASS","FAIL")</f>
        <v>FAIL</v>
      </c>
      <c r="O109" s="50" t="str">
        <f>IF(AND($F$62&lt;=0.75,$F$63&gt;=O$4,$F$63&lt;=O$36,O110&lt;=O$36,O110&gt;=O$4,O111&lt;=0.25),"PASS","FAIL")</f>
        <v>FAIL</v>
      </c>
      <c r="P109" s="50" t="str">
        <f>IF(AND($F$62&lt;=0.75,$F$63&gt;=P$4,$F$63&lt;=P$36,P110&lt;=P$36,P110&gt;=P$4,P111&lt;=0.25),"PASS","FAIL")</f>
        <v>FAIL</v>
      </c>
      <c r="Q109" s="50" t="str">
        <f>IF(AND($F$62&lt;=0.75,$F$63&gt;=Q$4,$F$63&lt;=Q$37,Q110&lt;=Q$37,Q110&gt;=Q$4,Q111&lt;=0.25),"PASS","FAIL")</f>
        <v>FAIL</v>
      </c>
      <c r="R109" s="50" t="str">
        <f>IF(AND($F$62&lt;=0.75,$F$63&gt;=R$4,$F$63&lt;=R$39,R110&lt;=R$39,R110&gt;=R$4,R111&lt;=0.25),"PASS","FAIL")</f>
        <v>FAIL</v>
      </c>
      <c r="S109" s="50" t="str">
        <f>IF(AND($F$62&lt;=0.75,$F$63&gt;=S$4,$F$63&lt;=S$41,S110&lt;=S$41,S110&gt;=S$4,S111&lt;=0.25),"PASS","FAIL")</f>
        <v>FAIL</v>
      </c>
      <c r="T109" s="50" t="str">
        <f>IF(AND($F$62&lt;=0.75,$F$63&gt;=T$4,$F$63&lt;=T$36,T110&lt;=T$36,T110&gt;=T$4,T111&lt;=0.25),"PASS","FAIL")</f>
        <v>FAIL</v>
      </c>
      <c r="U109" s="50" t="str">
        <f>IF(AND($F$62&lt;=0.75,$F$63&gt;=U$4,$F$63&lt;=U$44,U110&lt;=U$44,U110&gt;=U$4,U111&lt;=0.25),"PASS","FAIL")</f>
        <v>FAIL</v>
      </c>
      <c r="V109" s="50" t="str">
        <f>IF(AND($F$62&lt;=0.75,$F$63&gt;=V$4,$F$63&lt;=V$46,V110&lt;=V$46,V110&gt;=V$4,V111&lt;=0.25),"PASS","FAIL")</f>
        <v>FAIL</v>
      </c>
      <c r="W109" s="50" t="str">
        <f>IF(AND($F$62&lt;=0.75,$F$63&gt;=W$4,$F$63&lt;=W$41,W110&lt;=W$41,W110&gt;=W$4,W111&lt;=0.25),"PASS","FAIL")</f>
        <v>FAIL</v>
      </c>
      <c r="X109" s="50" t="str">
        <f>IF(AND($F$62&lt;=0.75,$F$63&gt;=X$4,$F$63&lt;=X$46,X110&lt;=X$46,X110&gt;=X$4,X111&lt;=0.25),"PASS","FAIL")</f>
        <v>PASS</v>
      </c>
      <c r="Y109" s="50" t="str">
        <f>IF(AND($F$62&lt;=0.75,$F$63&gt;=Y$4,$F$63&lt;=Y$51,Y110&lt;=Y$51,Y110&gt;=Y$4,Y111&lt;=0.25),"PASS","FAIL")</f>
        <v>PASS</v>
      </c>
      <c r="Z109" s="50" t="str">
        <f>IF(AND($F$62&lt;=0.75,$F$63&gt;=Z$4,$F$63&lt;=Z$40,Z110&lt;=Z$40,Z110&gt;=Z$4,Z111&lt;=0.25),"PASS","FAIL")</f>
        <v>FAIL</v>
      </c>
      <c r="AA109" s="50" t="str">
        <f>IF(AND($F$62&lt;=0.75,$F$63&gt;=AA$4,$F$63&lt;=AA$41,AA110&lt;=AA$41,AA110&gt;=AA$4,AA111&lt;=0.25),"PASS","FAIL")</f>
        <v>FAIL</v>
      </c>
      <c r="AB109" s="50" t="str">
        <f>IF(AND($F$62&lt;=0.75,$F$63&gt;=AB$4,$F$63&lt;=AB$52,AB110&lt;=AB$52,AB110&gt;=AB$4,AB111&lt;=0.25),"PASS","FAIL")</f>
        <v>FAIL</v>
      </c>
    </row>
    <row r="110" spans="6:28" ht="15">
      <c r="F110" s="44" t="s">
        <v>38</v>
      </c>
      <c r="G110" s="49">
        <f>G108*G108*G$55+G108*G$56+G$57</f>
        <v>-381685656.37919337</v>
      </c>
      <c r="H110" s="49">
        <f aca="true" t="shared" si="49" ref="H110:AB110">H108*H108*H$55+H108*H$56+H$57</f>
        <v>-179567718.04445222</v>
      </c>
      <c r="I110" s="49">
        <f t="shared" si="49"/>
        <v>-93817611.66669567</v>
      </c>
      <c r="J110" s="49">
        <f t="shared" si="49"/>
        <v>-42402303.58544898</v>
      </c>
      <c r="K110" s="49">
        <f t="shared" si="49"/>
        <v>-19491618.348144453</v>
      </c>
      <c r="L110" s="49">
        <f t="shared" si="49"/>
        <v>-9054304.577208554</v>
      </c>
      <c r="M110" s="49">
        <f t="shared" si="49"/>
        <v>-3955769.17225421</v>
      </c>
      <c r="N110" s="49">
        <f t="shared" si="49"/>
        <v>-1711717.319095372</v>
      </c>
      <c r="O110" s="49">
        <f t="shared" si="49"/>
        <v>-766889.0642686606</v>
      </c>
      <c r="P110" s="49">
        <f t="shared" si="49"/>
        <v>-336093.3021304625</v>
      </c>
      <c r="Q110" s="49">
        <f t="shared" si="49"/>
        <v>-144197.609536517</v>
      </c>
      <c r="R110" s="49">
        <f t="shared" si="49"/>
        <v>-54812.98474200309</v>
      </c>
      <c r="S110" s="49">
        <f t="shared" si="49"/>
        <v>-14515.34737396755</v>
      </c>
      <c r="T110" s="49">
        <f t="shared" si="49"/>
        <v>3398.7935366391475</v>
      </c>
      <c r="U110" s="49">
        <f t="shared" si="49"/>
        <v>11204.011073369938</v>
      </c>
      <c r="V110" s="49">
        <f t="shared" si="49"/>
        <v>14269.90257928948</v>
      </c>
      <c r="W110" s="49">
        <f t="shared" si="49"/>
        <v>15135.496340904849</v>
      </c>
      <c r="X110" s="49">
        <f t="shared" si="49"/>
        <v>15497.226998797945</v>
      </c>
      <c r="Y110" s="49">
        <f t="shared" si="49"/>
        <v>15845.448598400233</v>
      </c>
      <c r="Z110" s="49">
        <f t="shared" si="49"/>
        <v>16041.708457158395</v>
      </c>
      <c r="AA110" s="49">
        <f t="shared" si="49"/>
        <v>16315.148875662988</v>
      </c>
      <c r="AB110" s="49">
        <f t="shared" si="49"/>
        <v>17320.37720443748</v>
      </c>
    </row>
    <row r="111" spans="6:28" ht="12.75">
      <c r="F111" s="44" t="s">
        <v>27</v>
      </c>
      <c r="G111" s="53">
        <f aca="true" t="shared" si="50" ref="G111:AB111">ABS($F$63-G110)/$F$63</f>
        <v>25173.172814033725</v>
      </c>
      <c r="H111" s="53">
        <f t="shared" si="50"/>
        <v>11843.49278140554</v>
      </c>
      <c r="I111" s="53">
        <f t="shared" si="50"/>
        <v>6188.272417509442</v>
      </c>
      <c r="J111" s="53">
        <f t="shared" si="50"/>
        <v>2797.4323409252115</v>
      </c>
      <c r="K111" s="53">
        <f t="shared" si="50"/>
        <v>1286.47242288099</v>
      </c>
      <c r="L111" s="53">
        <f t="shared" si="50"/>
        <v>598.1314764366256</v>
      </c>
      <c r="M111" s="53">
        <f t="shared" si="50"/>
        <v>261.88301604261756</v>
      </c>
      <c r="N111" s="53">
        <f t="shared" si="50"/>
        <v>113.8877741275059</v>
      </c>
      <c r="O111" s="53">
        <f t="shared" si="50"/>
        <v>51.576341374969374</v>
      </c>
      <c r="P111" s="53">
        <f t="shared" si="50"/>
        <v>23.16535660030749</v>
      </c>
      <c r="Q111" s="53">
        <f t="shared" si="50"/>
        <v>10.509833775408362</v>
      </c>
      <c r="R111" s="53">
        <f t="shared" si="50"/>
        <v>4.614916885972637</v>
      </c>
      <c r="S111" s="53">
        <f t="shared" si="50"/>
        <v>1.9572873029062554</v>
      </c>
      <c r="T111" s="53">
        <f t="shared" si="50"/>
        <v>0.7758495326360781</v>
      </c>
      <c r="U111" s="53">
        <f t="shared" si="50"/>
        <v>0.2610953588755564</v>
      </c>
      <c r="V111" s="53">
        <f t="shared" si="50"/>
        <v>0.0588997837308263</v>
      </c>
      <c r="W111" s="53">
        <f t="shared" si="50"/>
        <v>0.001813866589405217</v>
      </c>
      <c r="X111" s="53">
        <f t="shared" si="50"/>
        <v>0.02204227387706557</v>
      </c>
      <c r="Y111" s="53">
        <f t="shared" si="50"/>
        <v>0.045007491815619145</v>
      </c>
      <c r="Z111" s="53">
        <f t="shared" si="50"/>
        <v>0.05795083144222084</v>
      </c>
      <c r="AA111" s="53">
        <f t="shared" si="50"/>
        <v>0.07598422974760852</v>
      </c>
      <c r="AB111" s="53">
        <f t="shared" si="50"/>
        <v>0.14227904797450888</v>
      </c>
    </row>
    <row r="112" spans="6:28" ht="12.75">
      <c r="F112" s="44" t="s">
        <v>28</v>
      </c>
      <c r="G112" s="49">
        <f>ABS($F$63-G110)/ABS($F$62)</f>
        <v>7340400372.676796</v>
      </c>
      <c r="H112" s="49">
        <f aca="true" t="shared" si="51" ref="H112:AB112">ABS($F$63-H110)/ABS($F$62)</f>
        <v>3453516943.162543</v>
      </c>
      <c r="I112" s="49">
        <f t="shared" si="51"/>
        <v>1804476435.8979938</v>
      </c>
      <c r="J112" s="49">
        <f t="shared" si="51"/>
        <v>815720511.2586343</v>
      </c>
      <c r="K112" s="49">
        <f t="shared" si="51"/>
        <v>375130410.5412395</v>
      </c>
      <c r="L112" s="49">
        <f t="shared" si="51"/>
        <v>174412838.02324143</v>
      </c>
      <c r="M112" s="49">
        <f t="shared" si="51"/>
        <v>76364080.23565789</v>
      </c>
      <c r="N112" s="49">
        <f t="shared" si="51"/>
        <v>33209236.90568023</v>
      </c>
      <c r="O112" s="49">
        <f t="shared" si="51"/>
        <v>15039462.774397321</v>
      </c>
      <c r="P112" s="49">
        <f t="shared" si="51"/>
        <v>6754928.887124279</v>
      </c>
      <c r="Q112" s="49">
        <f t="shared" si="51"/>
        <v>3064627.106471481</v>
      </c>
      <c r="R112" s="49">
        <f t="shared" si="51"/>
        <v>1345692.0142692903</v>
      </c>
      <c r="S112" s="49">
        <f t="shared" si="51"/>
        <v>570737.449499376</v>
      </c>
      <c r="T112" s="49">
        <f t="shared" si="51"/>
        <v>226234.7396800164</v>
      </c>
      <c r="U112" s="49">
        <f t="shared" si="51"/>
        <v>76134.4024351935</v>
      </c>
      <c r="V112" s="49">
        <f t="shared" si="51"/>
        <v>17174.950398279216</v>
      </c>
      <c r="W112" s="49">
        <f t="shared" si="51"/>
        <v>528.9165210606021</v>
      </c>
      <c r="X112" s="49">
        <f t="shared" si="51"/>
        <v>6427.442284575871</v>
      </c>
      <c r="Y112" s="49">
        <f t="shared" si="51"/>
        <v>13124.01150769679</v>
      </c>
      <c r="Z112" s="49">
        <f t="shared" si="51"/>
        <v>16898.23956073836</v>
      </c>
      <c r="AA112" s="49">
        <f t="shared" si="51"/>
        <v>22156.709147365153</v>
      </c>
      <c r="AB112" s="49">
        <f t="shared" si="51"/>
        <v>41488.0231622592</v>
      </c>
    </row>
    <row r="113" spans="6:28" ht="12.75">
      <c r="F113" s="44" t="s">
        <v>39</v>
      </c>
      <c r="G113" s="49">
        <f>(G112*$F$62)+$F$63</f>
        <v>381715982.37919337</v>
      </c>
      <c r="H113" s="49">
        <f aca="true" t="shared" si="52" ref="H113:AB113">(H112*$F$62)+$F$63</f>
        <v>179598044.04445222</v>
      </c>
      <c r="I113" s="49">
        <f t="shared" si="52"/>
        <v>93847937.66669567</v>
      </c>
      <c r="J113" s="49">
        <f t="shared" si="52"/>
        <v>42432629.58544898</v>
      </c>
      <c r="K113" s="49">
        <f t="shared" si="52"/>
        <v>19521944.348144453</v>
      </c>
      <c r="L113" s="49">
        <f t="shared" si="52"/>
        <v>9084630.577208554</v>
      </c>
      <c r="M113" s="49">
        <f t="shared" si="52"/>
        <v>3986095.17225421</v>
      </c>
      <c r="N113" s="49">
        <f t="shared" si="52"/>
        <v>1742043.319095372</v>
      </c>
      <c r="O113" s="49">
        <f t="shared" si="52"/>
        <v>797215.0642686606</v>
      </c>
      <c r="P113" s="49">
        <f t="shared" si="52"/>
        <v>366419.3021304625</v>
      </c>
      <c r="Q113" s="49">
        <f t="shared" si="52"/>
        <v>174523.609536517</v>
      </c>
      <c r="R113" s="49">
        <f t="shared" si="52"/>
        <v>85138.98474200309</v>
      </c>
      <c r="S113" s="49">
        <f t="shared" si="52"/>
        <v>44841.347373967554</v>
      </c>
      <c r="T113" s="49">
        <f t="shared" si="52"/>
        <v>26927.206463360853</v>
      </c>
      <c r="U113" s="49">
        <f t="shared" si="52"/>
        <v>19121.98892663006</v>
      </c>
      <c r="V113" s="49">
        <f t="shared" si="52"/>
        <v>16056.09742071052</v>
      </c>
      <c r="W113" s="49">
        <f t="shared" si="52"/>
        <v>15190.503659095151</v>
      </c>
      <c r="X113" s="49">
        <f t="shared" si="52"/>
        <v>15497.226998797945</v>
      </c>
      <c r="Y113" s="49">
        <f t="shared" si="52"/>
        <v>15845.448598400233</v>
      </c>
      <c r="Z113" s="49">
        <f t="shared" si="52"/>
        <v>16041.708457158395</v>
      </c>
      <c r="AA113" s="49">
        <f t="shared" si="52"/>
        <v>16315.148875662988</v>
      </c>
      <c r="AB113" s="49">
        <f t="shared" si="52"/>
        <v>17320.37720443748</v>
      </c>
    </row>
    <row r="114" spans="6:30" ht="12.75">
      <c r="F114" s="44" t="s">
        <v>40</v>
      </c>
      <c r="G114" s="54">
        <f>ROUND((((POWER((G110),2)*G$59+(G110)*G$60+G$61)-G$58)*3)*16,0)/16</f>
        <v>3274598498746.9375</v>
      </c>
      <c r="H114" s="54">
        <f aca="true" t="shared" si="53" ref="H114:AB114">ROUND((((POWER((H110),2)*H$59+(H110)*H$60+H$61)-H$58)*3)*16,0)/16</f>
        <v>444795993256.6875</v>
      </c>
      <c r="I114" s="54">
        <f t="shared" si="53"/>
        <v>78161782228.1875</v>
      </c>
      <c r="J114" s="54">
        <f t="shared" si="53"/>
        <v>9177982443.9375</v>
      </c>
      <c r="K114" s="54">
        <f t="shared" si="53"/>
        <v>1149204989.5</v>
      </c>
      <c r="L114" s="54">
        <f t="shared" si="53"/>
        <v>144576970</v>
      </c>
      <c r="M114" s="54">
        <f t="shared" si="53"/>
        <v>16398970.4375</v>
      </c>
      <c r="N114" s="54">
        <f t="shared" si="53"/>
        <v>1714174.1875</v>
      </c>
      <c r="O114" s="54">
        <f t="shared" si="53"/>
        <v>188759.75</v>
      </c>
      <c r="P114" s="54">
        <f t="shared" si="53"/>
        <v>20689.3125</v>
      </c>
      <c r="Q114" s="54">
        <f t="shared" si="53"/>
        <v>2333.125</v>
      </c>
      <c r="R114" s="54">
        <f t="shared" si="53"/>
        <v>194.8125</v>
      </c>
      <c r="S114" s="54">
        <f t="shared" si="53"/>
        <v>4.25</v>
      </c>
      <c r="T114" s="54">
        <f t="shared" si="53"/>
        <v>0.0625</v>
      </c>
      <c r="U114" s="54">
        <f t="shared" si="53"/>
        <v>2.8125</v>
      </c>
      <c r="V114" s="54">
        <f t="shared" si="53"/>
        <v>2.0625</v>
      </c>
      <c r="W114" s="54">
        <f t="shared" si="53"/>
        <v>1.5</v>
      </c>
      <c r="X114" s="54">
        <f t="shared" si="53"/>
        <v>0.8125</v>
      </c>
      <c r="Y114" s="54">
        <f t="shared" si="53"/>
        <v>0.25</v>
      </c>
      <c r="Z114" s="54">
        <f t="shared" si="53"/>
        <v>-0.0625</v>
      </c>
      <c r="AA114" s="54">
        <f t="shared" si="53"/>
        <v>-0.375</v>
      </c>
      <c r="AB114" s="54">
        <f t="shared" si="53"/>
        <v>-0.625</v>
      </c>
      <c r="AC114"/>
      <c r="AD114"/>
    </row>
    <row r="115" spans="6:30" ht="12.75">
      <c r="F115" s="44" t="s">
        <v>29</v>
      </c>
      <c r="G115" s="56">
        <f>IF($F$64="F",ROUND((G163-G114)*16,0)/16,IF($F$64="FW",ROUND((G165-G114)*16,0)/16,ROUND((G167+G114)*16,0)/16))</f>
        <v>-3274598498740.4375</v>
      </c>
      <c r="H115" s="56">
        <f aca="true" t="shared" si="54" ref="H115:AB115">IF($F$64="F",ROUND((H163-H114)*16,0)/16,IF($F$64="FW",ROUND((H165-H114)*16,0)/16,ROUND((H167+H114)*16,0)/16))</f>
        <v>-444795993250.125</v>
      </c>
      <c r="I115" s="56">
        <f t="shared" si="54"/>
        <v>-78161782221.625</v>
      </c>
      <c r="J115" s="56">
        <f t="shared" si="54"/>
        <v>-9177982437.4375</v>
      </c>
      <c r="K115" s="56">
        <f t="shared" si="54"/>
        <v>-1149204982.75</v>
      </c>
      <c r="L115" s="56">
        <f t="shared" si="54"/>
        <v>-144576963.1875</v>
      </c>
      <c r="M115" s="56">
        <f t="shared" si="54"/>
        <v>-16398963.1875</v>
      </c>
      <c r="N115" s="56">
        <f t="shared" si="54"/>
        <v>-1714166.5</v>
      </c>
      <c r="O115" s="56">
        <f t="shared" si="54"/>
        <v>-188752.3125</v>
      </c>
      <c r="P115" s="56">
        <f t="shared" si="54"/>
        <v>-20681.6875</v>
      </c>
      <c r="Q115" s="56">
        <f t="shared" si="54"/>
        <v>-2325.0625</v>
      </c>
      <c r="R115" s="56">
        <f t="shared" si="54"/>
        <v>-186.3125</v>
      </c>
      <c r="S115" s="56">
        <f t="shared" si="54"/>
        <v>5.125</v>
      </c>
      <c r="T115" s="56">
        <f t="shared" si="54"/>
        <v>9.25</v>
      </c>
      <c r="U115" s="56">
        <f t="shared" si="54"/>
        <v>7.6875</v>
      </c>
      <c r="V115" s="56">
        <f t="shared" si="54"/>
        <v>7.375</v>
      </c>
      <c r="W115" s="56">
        <f t="shared" si="54"/>
        <v>9.0625</v>
      </c>
      <c r="X115" s="56">
        <f t="shared" si="54"/>
        <v>11.5</v>
      </c>
      <c r="Y115" s="56">
        <f t="shared" si="54"/>
        <v>11.25</v>
      </c>
      <c r="Z115" s="56">
        <f t="shared" si="54"/>
        <v>12.625</v>
      </c>
      <c r="AA115" s="56">
        <f t="shared" si="54"/>
        <v>14.6875</v>
      </c>
      <c r="AB115" s="56">
        <f t="shared" si="54"/>
        <v>16.75</v>
      </c>
      <c r="AC115"/>
      <c r="AD115"/>
    </row>
    <row r="116" spans="2:28" ht="13.5" thickBot="1">
      <c r="B116" s="1"/>
      <c r="F116" s="44" t="s">
        <v>30</v>
      </c>
      <c r="G116" s="57">
        <f>IF($F$64="F",ROUND((G164-G114)*16,0)/16,IF($F$64="FW",ROUND((G166-G114)*16,0)/16,ROUND((G168+G114)*16,0)/16))</f>
        <v>-3274598498740.0625</v>
      </c>
      <c r="H116" s="57">
        <f aca="true" t="shared" si="55" ref="H116:AB116">IF($F$64="F",ROUND((H164-H114)*16,0)/16,IF($F$64="FW",ROUND((H166-H114)*16,0)/16,ROUND((H168+H114)*16,0)/16))</f>
        <v>-444795993249.75</v>
      </c>
      <c r="I116" s="57">
        <f t="shared" si="55"/>
        <v>-78161782221.25</v>
      </c>
      <c r="J116" s="57">
        <f t="shared" si="55"/>
        <v>-9177982437.0625</v>
      </c>
      <c r="K116" s="57">
        <f t="shared" si="55"/>
        <v>-1149204982.375</v>
      </c>
      <c r="L116" s="57">
        <f t="shared" si="55"/>
        <v>-144576962.75</v>
      </c>
      <c r="M116" s="57">
        <f t="shared" si="55"/>
        <v>-16398962.75</v>
      </c>
      <c r="N116" s="57">
        <f t="shared" si="55"/>
        <v>-1714165.9375</v>
      </c>
      <c r="O116" s="57">
        <f t="shared" si="55"/>
        <v>-188751.75</v>
      </c>
      <c r="P116" s="57">
        <f t="shared" si="55"/>
        <v>-20681.0625</v>
      </c>
      <c r="Q116" s="57">
        <f t="shared" si="55"/>
        <v>-2324.4375</v>
      </c>
      <c r="R116" s="57">
        <f t="shared" si="55"/>
        <v>-185.6875</v>
      </c>
      <c r="S116" s="57">
        <f t="shared" si="55"/>
        <v>5.875</v>
      </c>
      <c r="T116" s="57">
        <f t="shared" si="55"/>
        <v>10.375</v>
      </c>
      <c r="U116" s="57">
        <f t="shared" si="55"/>
        <v>8.8125</v>
      </c>
      <c r="V116" s="57">
        <f t="shared" si="55"/>
        <v>8.625</v>
      </c>
      <c r="W116" s="57">
        <f t="shared" si="55"/>
        <v>10.3125</v>
      </c>
      <c r="X116" s="57">
        <f t="shared" si="55"/>
        <v>13</v>
      </c>
      <c r="Y116" s="57">
        <f t="shared" si="55"/>
        <v>13</v>
      </c>
      <c r="Z116" s="57">
        <f t="shared" si="55"/>
        <v>14.5</v>
      </c>
      <c r="AA116" s="57">
        <f t="shared" si="55"/>
        <v>16.9375</v>
      </c>
      <c r="AB116" s="57">
        <f t="shared" si="55"/>
        <v>19.25</v>
      </c>
    </row>
    <row r="117" spans="3:28" ht="13.5" thickBot="1">
      <c r="C117" s="1"/>
      <c r="F117" s="44"/>
      <c r="G117" s="97">
        <f>IF(G109="PASS",1,0)</f>
        <v>0</v>
      </c>
      <c r="H117" s="97">
        <f aca="true" t="shared" si="56" ref="H117:AB117">IF(H109="PASS",1,0)</f>
        <v>0</v>
      </c>
      <c r="I117" s="97">
        <f>IF(I109="PASS",1,0)</f>
        <v>0</v>
      </c>
      <c r="J117" s="100">
        <f>IF(J109="PASS",1,0)</f>
        <v>0</v>
      </c>
      <c r="K117" s="100">
        <f t="shared" si="56"/>
        <v>0</v>
      </c>
      <c r="L117" s="97">
        <f t="shared" si="56"/>
        <v>0</v>
      </c>
      <c r="M117" s="97">
        <f t="shared" si="56"/>
        <v>0</v>
      </c>
      <c r="N117" s="97">
        <f t="shared" si="56"/>
        <v>0</v>
      </c>
      <c r="O117" s="97">
        <f t="shared" si="56"/>
        <v>0</v>
      </c>
      <c r="P117" s="97">
        <f t="shared" si="56"/>
        <v>0</v>
      </c>
      <c r="Q117" s="97">
        <f t="shared" si="56"/>
        <v>0</v>
      </c>
      <c r="R117" s="97">
        <f t="shared" si="56"/>
        <v>0</v>
      </c>
      <c r="S117" s="97">
        <f t="shared" si="56"/>
        <v>0</v>
      </c>
      <c r="T117" s="97">
        <f t="shared" si="56"/>
        <v>0</v>
      </c>
      <c r="U117" s="97">
        <f t="shared" si="56"/>
        <v>0</v>
      </c>
      <c r="V117" s="97">
        <f t="shared" si="56"/>
        <v>0</v>
      </c>
      <c r="W117" s="97">
        <f t="shared" si="56"/>
        <v>0</v>
      </c>
      <c r="X117" s="97">
        <f t="shared" si="56"/>
        <v>1</v>
      </c>
      <c r="Y117" s="97">
        <f t="shared" si="56"/>
        <v>1</v>
      </c>
      <c r="Z117" s="97">
        <f t="shared" si="56"/>
        <v>0</v>
      </c>
      <c r="AA117" s="97">
        <f t="shared" si="56"/>
        <v>0</v>
      </c>
      <c r="AB117" s="97">
        <f t="shared" si="56"/>
        <v>0</v>
      </c>
    </row>
    <row r="118" spans="6:28" ht="12.75">
      <c r="F118" s="44" t="s">
        <v>31</v>
      </c>
      <c r="G118" s="48">
        <f aca="true" t="shared" si="57" ref="G118:AB118">$F$62</f>
        <v>0.052</v>
      </c>
      <c r="H118" s="48">
        <f t="shared" si="57"/>
        <v>0.052</v>
      </c>
      <c r="I118" s="48">
        <f t="shared" si="57"/>
        <v>0.052</v>
      </c>
      <c r="J118" s="101">
        <f t="shared" si="57"/>
        <v>0.052</v>
      </c>
      <c r="K118" s="101">
        <f t="shared" si="57"/>
        <v>0.052</v>
      </c>
      <c r="L118" s="48">
        <f t="shared" si="57"/>
        <v>0.052</v>
      </c>
      <c r="M118" s="48">
        <f t="shared" si="57"/>
        <v>0.052</v>
      </c>
      <c r="N118" s="48">
        <f t="shared" si="57"/>
        <v>0.052</v>
      </c>
      <c r="O118" s="48">
        <f t="shared" si="57"/>
        <v>0.052</v>
      </c>
      <c r="P118" s="48">
        <f t="shared" si="57"/>
        <v>0.052</v>
      </c>
      <c r="Q118" s="48">
        <f t="shared" si="57"/>
        <v>0.052</v>
      </c>
      <c r="R118" s="48">
        <f t="shared" si="57"/>
        <v>0.052</v>
      </c>
      <c r="S118" s="48">
        <f t="shared" si="57"/>
        <v>0.052</v>
      </c>
      <c r="T118" s="48">
        <f t="shared" si="57"/>
        <v>0.052</v>
      </c>
      <c r="U118" s="48">
        <f t="shared" si="57"/>
        <v>0.052</v>
      </c>
      <c r="V118" s="48">
        <f t="shared" si="57"/>
        <v>0.052</v>
      </c>
      <c r="W118" s="48">
        <f t="shared" si="57"/>
        <v>0.052</v>
      </c>
      <c r="X118" s="48">
        <f t="shared" si="57"/>
        <v>0.052</v>
      </c>
      <c r="Y118" s="48">
        <f t="shared" si="57"/>
        <v>0.052</v>
      </c>
      <c r="Z118" s="48">
        <f t="shared" si="57"/>
        <v>0.052</v>
      </c>
      <c r="AA118" s="48">
        <f t="shared" si="57"/>
        <v>0.052</v>
      </c>
      <c r="AB118" s="48">
        <f t="shared" si="57"/>
        <v>0.052</v>
      </c>
    </row>
    <row r="119" spans="6:28" ht="12.75">
      <c r="F119" s="44" t="s">
        <v>32</v>
      </c>
      <c r="G119" s="49">
        <f aca="true" t="shared" si="58" ref="G119:AB119">$F$63</f>
        <v>15163</v>
      </c>
      <c r="H119" s="49">
        <f t="shared" si="58"/>
        <v>15163</v>
      </c>
      <c r="I119" s="49">
        <f t="shared" si="58"/>
        <v>15163</v>
      </c>
      <c r="J119" s="99">
        <f t="shared" si="58"/>
        <v>15163</v>
      </c>
      <c r="K119" s="99">
        <f t="shared" si="58"/>
        <v>15163</v>
      </c>
      <c r="L119" s="49">
        <f t="shared" si="58"/>
        <v>15163</v>
      </c>
      <c r="M119" s="49">
        <f t="shared" si="58"/>
        <v>15163</v>
      </c>
      <c r="N119" s="49">
        <f t="shared" si="58"/>
        <v>15163</v>
      </c>
      <c r="O119" s="49">
        <f t="shared" si="58"/>
        <v>15163</v>
      </c>
      <c r="P119" s="49">
        <f t="shared" si="58"/>
        <v>15163</v>
      </c>
      <c r="Q119" s="49">
        <f t="shared" si="58"/>
        <v>15163</v>
      </c>
      <c r="R119" s="49">
        <f t="shared" si="58"/>
        <v>15163</v>
      </c>
      <c r="S119" s="49">
        <f t="shared" si="58"/>
        <v>15163</v>
      </c>
      <c r="T119" s="49">
        <f t="shared" si="58"/>
        <v>15163</v>
      </c>
      <c r="U119" s="49">
        <f t="shared" si="58"/>
        <v>15163</v>
      </c>
      <c r="V119" s="49">
        <f t="shared" si="58"/>
        <v>15163</v>
      </c>
      <c r="W119" s="49">
        <f t="shared" si="58"/>
        <v>15163</v>
      </c>
      <c r="X119" s="49">
        <f t="shared" si="58"/>
        <v>15163</v>
      </c>
      <c r="Y119" s="49">
        <f t="shared" si="58"/>
        <v>15163</v>
      </c>
      <c r="Z119" s="49">
        <f t="shared" si="58"/>
        <v>15163</v>
      </c>
      <c r="AA119" s="49">
        <f t="shared" si="58"/>
        <v>15163</v>
      </c>
      <c r="AB119" s="49">
        <f t="shared" si="58"/>
        <v>15163</v>
      </c>
    </row>
    <row r="120" spans="6:28" ht="12.75">
      <c r="F120" s="44" t="s">
        <v>24</v>
      </c>
      <c r="G120" s="50" t="str">
        <f aca="true" t="shared" si="59" ref="G120:AB120">G$3</f>
        <v>1CS</v>
      </c>
      <c r="H120" s="50" t="str">
        <f t="shared" si="59"/>
        <v>2CS</v>
      </c>
      <c r="I120" s="50" t="str">
        <f t="shared" si="59"/>
        <v>3CS</v>
      </c>
      <c r="J120" s="98" t="str">
        <f t="shared" si="59"/>
        <v>4CS</v>
      </c>
      <c r="K120" s="98" t="str">
        <f t="shared" si="59"/>
        <v>5CS</v>
      </c>
      <c r="L120" s="50" t="str">
        <f t="shared" si="59"/>
        <v>6CS</v>
      </c>
      <c r="M120" s="50" t="str">
        <f t="shared" si="59"/>
        <v>7CS</v>
      </c>
      <c r="N120" s="50" t="str">
        <f t="shared" si="59"/>
        <v>8CS</v>
      </c>
      <c r="O120" s="50" t="str">
        <f t="shared" si="59"/>
        <v>9CS</v>
      </c>
      <c r="P120" s="50" t="str">
        <f t="shared" si="59"/>
        <v>10CS</v>
      </c>
      <c r="Q120" s="50" t="str">
        <f t="shared" si="59"/>
        <v>11CS</v>
      </c>
      <c r="R120" s="50" t="str">
        <f t="shared" si="59"/>
        <v>12CS</v>
      </c>
      <c r="S120" s="50" t="str">
        <f t="shared" si="59"/>
        <v>13CS</v>
      </c>
      <c r="T120" s="50" t="str">
        <f t="shared" si="59"/>
        <v>14CS</v>
      </c>
      <c r="U120" s="50" t="str">
        <f t="shared" si="59"/>
        <v>15CS</v>
      </c>
      <c r="V120" s="50" t="str">
        <f t="shared" si="59"/>
        <v>16CS</v>
      </c>
      <c r="W120" s="50" t="str">
        <f t="shared" si="59"/>
        <v>17CS</v>
      </c>
      <c r="X120" s="50" t="str">
        <f t="shared" si="59"/>
        <v>18CS</v>
      </c>
      <c r="Y120" s="50" t="str">
        <f t="shared" si="59"/>
        <v>19CS</v>
      </c>
      <c r="Z120" s="50" t="str">
        <f t="shared" si="59"/>
        <v>20CS</v>
      </c>
      <c r="AA120" s="50" t="str">
        <f t="shared" si="59"/>
        <v>21CS</v>
      </c>
      <c r="AB120" s="50" t="str">
        <f t="shared" si="59"/>
        <v>22CS</v>
      </c>
    </row>
    <row r="121" spans="6:28" ht="12.75">
      <c r="F121" s="44" t="s">
        <v>45</v>
      </c>
      <c r="G121" s="50" t="s">
        <v>46</v>
      </c>
      <c r="H121" s="50" t="s">
        <v>46</v>
      </c>
      <c r="I121" s="50" t="s">
        <v>46</v>
      </c>
      <c r="J121" s="98" t="s">
        <v>46</v>
      </c>
      <c r="K121" s="98" t="s">
        <v>46</v>
      </c>
      <c r="L121" s="50" t="s">
        <v>46</v>
      </c>
      <c r="M121" s="50" t="s">
        <v>46</v>
      </c>
      <c r="N121" s="50" t="s">
        <v>46</v>
      </c>
      <c r="O121" s="50" t="s">
        <v>46</v>
      </c>
      <c r="P121" s="50" t="s">
        <v>46</v>
      </c>
      <c r="Q121" s="50" t="s">
        <v>46</v>
      </c>
      <c r="R121" s="50" t="s">
        <v>46</v>
      </c>
      <c r="S121" s="50" t="s">
        <v>46</v>
      </c>
      <c r="T121" s="50" t="s">
        <v>46</v>
      </c>
      <c r="U121" s="50" t="s">
        <v>46</v>
      </c>
      <c r="V121" s="50" t="s">
        <v>46</v>
      </c>
      <c r="W121" s="50" t="s">
        <v>46</v>
      </c>
      <c r="X121" s="50" t="s">
        <v>46</v>
      </c>
      <c r="Y121" s="50" t="s">
        <v>46</v>
      </c>
      <c r="Z121" s="50" t="s">
        <v>46</v>
      </c>
      <c r="AA121" s="50" t="s">
        <v>46</v>
      </c>
      <c r="AB121" s="50" t="s">
        <v>46</v>
      </c>
    </row>
    <row r="122" spans="6:28" ht="12.75">
      <c r="F122" s="44" t="s">
        <v>35</v>
      </c>
      <c r="G122" s="49">
        <f>$F$63*$F$63*G$59+$F$63*G$60+G$61</f>
        <v>1752.008091151413</v>
      </c>
      <c r="H122" s="49">
        <f aca="true" t="shared" si="60" ref="H122:AB122">$F$63*$F$63*H$59+$F$63*H$60+H$61</f>
        <v>1080.430507079902</v>
      </c>
      <c r="I122" s="49">
        <f t="shared" si="60"/>
        <v>699.2949918969</v>
      </c>
      <c r="J122" s="99">
        <f t="shared" si="60"/>
        <v>405.240222395589</v>
      </c>
      <c r="K122" s="99">
        <f t="shared" si="60"/>
        <v>242.66269727123498</v>
      </c>
      <c r="L122" s="49">
        <f t="shared" si="60"/>
        <v>143.3815959723297</v>
      </c>
      <c r="M122" s="49">
        <f t="shared" si="60"/>
        <v>86.823968205084</v>
      </c>
      <c r="N122" s="49">
        <f t="shared" si="60"/>
        <v>49.694785185369</v>
      </c>
      <c r="O122" s="49">
        <f t="shared" si="60"/>
        <v>28.1464761802529</v>
      </c>
      <c r="P122" s="49">
        <f t="shared" si="60"/>
        <v>16.78685326417603</v>
      </c>
      <c r="Q122" s="49">
        <f t="shared" si="60"/>
        <v>10.990431166169001</v>
      </c>
      <c r="R122" s="49">
        <f t="shared" si="60"/>
        <v>7.22746020515267</v>
      </c>
      <c r="S122" s="49">
        <f t="shared" si="60"/>
        <v>4.820585780076419</v>
      </c>
      <c r="T122" s="49">
        <f t="shared" si="60"/>
        <v>2.6078804989662747</v>
      </c>
      <c r="U122" s="49">
        <f t="shared" si="60"/>
        <v>2.040736399829704</v>
      </c>
      <c r="V122" s="49">
        <f t="shared" si="60"/>
        <v>1.0445382138887929</v>
      </c>
      <c r="W122" s="49">
        <f t="shared" si="60"/>
        <v>0.822579814979146</v>
      </c>
      <c r="X122" s="49">
        <f t="shared" si="60"/>
        <v>0.6341781477558038</v>
      </c>
      <c r="Y122" s="49">
        <f t="shared" si="60"/>
        <v>0.3357715333695329</v>
      </c>
      <c r="Z122" s="49">
        <f t="shared" si="60"/>
        <v>0.27348986880539716</v>
      </c>
      <c r="AA122" s="49">
        <f t="shared" si="60"/>
        <v>0.2210140122716383</v>
      </c>
      <c r="AB122" s="49">
        <f t="shared" si="60"/>
        <v>0.1867496868969825</v>
      </c>
    </row>
    <row r="123" spans="6:28" ht="14.25">
      <c r="F123" s="44" t="s">
        <v>36</v>
      </c>
      <c r="G123" s="49">
        <f>($F$62/4)+G122</f>
        <v>1752.021091151413</v>
      </c>
      <c r="H123" s="49">
        <f aca="true" t="shared" si="61" ref="H123:AB123">($F$62/4)+H122</f>
        <v>1080.443507079902</v>
      </c>
      <c r="I123" s="49">
        <f t="shared" si="61"/>
        <v>699.3079918969</v>
      </c>
      <c r="J123" s="99">
        <f t="shared" si="61"/>
        <v>405.253222395589</v>
      </c>
      <c r="K123" s="99">
        <f t="shared" si="61"/>
        <v>242.67569727123498</v>
      </c>
      <c r="L123" s="49">
        <f t="shared" si="61"/>
        <v>143.3945959723297</v>
      </c>
      <c r="M123" s="49">
        <f t="shared" si="61"/>
        <v>86.836968205084</v>
      </c>
      <c r="N123" s="49">
        <f t="shared" si="61"/>
        <v>49.707785185369</v>
      </c>
      <c r="O123" s="49">
        <f t="shared" si="61"/>
        <v>28.159476180252902</v>
      </c>
      <c r="P123" s="49">
        <f t="shared" si="61"/>
        <v>16.799853264176033</v>
      </c>
      <c r="Q123" s="49">
        <f t="shared" si="61"/>
        <v>11.003431166169001</v>
      </c>
      <c r="R123" s="49">
        <f t="shared" si="61"/>
        <v>7.24046020515267</v>
      </c>
      <c r="S123" s="49">
        <f t="shared" si="61"/>
        <v>4.833585780076419</v>
      </c>
      <c r="T123" s="49">
        <f t="shared" si="61"/>
        <v>2.6208804989662746</v>
      </c>
      <c r="U123" s="49">
        <f t="shared" si="61"/>
        <v>2.053736399829704</v>
      </c>
      <c r="V123" s="49">
        <f t="shared" si="61"/>
        <v>1.0575382138887928</v>
      </c>
      <c r="W123" s="49">
        <f t="shared" si="61"/>
        <v>0.835579814979146</v>
      </c>
      <c r="X123" s="49">
        <f t="shared" si="61"/>
        <v>0.6471781477558038</v>
      </c>
      <c r="Y123" s="49">
        <f t="shared" si="61"/>
        <v>0.3487715333695329</v>
      </c>
      <c r="Z123" s="49">
        <f t="shared" si="61"/>
        <v>0.2864898688053972</v>
      </c>
      <c r="AA123" s="49">
        <f t="shared" si="61"/>
        <v>0.23401401227163832</v>
      </c>
      <c r="AB123" s="49">
        <f t="shared" si="61"/>
        <v>0.1997496868969825</v>
      </c>
    </row>
    <row r="124" spans="6:28" ht="12.75">
      <c r="F124" s="51" t="s">
        <v>37</v>
      </c>
      <c r="G124" s="50" t="str">
        <f aca="true" t="shared" si="62" ref="G124:L124">IF(AND($F$62&lt;=0.75,$F$63&gt;=G$4,$F$63&lt;=G$36,G125&lt;=G$36,G125&gt;=G$4,G126&lt;=0.25),"PASS","FAIL")</f>
        <v>FAIL</v>
      </c>
      <c r="H124" s="50" t="str">
        <f t="shared" si="62"/>
        <v>FAIL</v>
      </c>
      <c r="I124" s="50" t="str">
        <f t="shared" si="62"/>
        <v>FAIL</v>
      </c>
      <c r="J124" s="50" t="str">
        <f>IF(AND($F$62&lt;=0.75,$F$63&gt;=J$4,$F$63&lt;=J$36,J125&lt;=J$36,J125&gt;=J$4,J126&lt;=0.25),"PASS","FAIL")</f>
        <v>FAIL</v>
      </c>
      <c r="K124" s="50" t="str">
        <f t="shared" si="62"/>
        <v>FAIL</v>
      </c>
      <c r="L124" s="50" t="str">
        <f t="shared" si="62"/>
        <v>FAIL</v>
      </c>
      <c r="M124" s="50" t="str">
        <f>IF(AND($F$62&lt;=0.75,$F$63&gt;=M$4,$F$63&lt;=M$37,M125&lt;=M$37,M125&gt;=M$4,M126&lt;=0.25),"PASS","FAIL")</f>
        <v>FAIL</v>
      </c>
      <c r="N124" s="50" t="str">
        <f>IF(AND($F$62&lt;=0.75,$F$63&gt;=N$4,$F$63&lt;=N$37,N125&lt;=N$37,N125&gt;=N$4,N126&lt;=0.25),"PASS","FAIL")</f>
        <v>FAIL</v>
      </c>
      <c r="O124" s="50" t="str">
        <f>IF(AND($F$62&lt;=0.75,$F$63&gt;=O$4,$F$63&lt;=O$36,O125&lt;=O$36,O125&gt;=O$4,O126&lt;=0.25),"PASS","FAIL")</f>
        <v>FAIL</v>
      </c>
      <c r="P124" s="50" t="str">
        <f>IF(AND($F$62&lt;=0.75,$F$63&gt;=P$4,$F$63&lt;=P$36,P125&lt;=P$36,P125&gt;=P$4,P126&lt;=0.25),"PASS","FAIL")</f>
        <v>FAIL</v>
      </c>
      <c r="Q124" s="50" t="str">
        <f>IF(AND($F$62&lt;=0.75,$F$63&gt;=Q$4,$F$63&lt;=Q$37,Q125&lt;=Q$37,Q125&gt;=Q$4,Q126&lt;=0.25),"PASS","FAIL")</f>
        <v>FAIL</v>
      </c>
      <c r="R124" s="50" t="str">
        <f>IF(AND($F$62&lt;=0.75,$F$63&gt;=R$4,$F$63&lt;=R$39,R125&lt;=R$39,R125&gt;=R$4,R126&lt;=0.25),"PASS","FAIL")</f>
        <v>FAIL</v>
      </c>
      <c r="S124" s="50" t="str">
        <f>IF(AND($F$62&lt;=0.75,$F$63&gt;=S$4,$F$63&lt;=S$41,S125&lt;=S$41,S125&gt;=S$4,S126&lt;=0.25),"PASS","FAIL")</f>
        <v>FAIL</v>
      </c>
      <c r="T124" s="50" t="str">
        <f>IF(AND($F$62&lt;=0.75,$F$63&gt;=T$4,$F$63&lt;=T$36,T125&lt;=T$36,T125&gt;=T$4,T126&lt;=0.25),"PASS","FAIL")</f>
        <v>FAIL</v>
      </c>
      <c r="U124" s="50" t="str">
        <f>IF(AND($F$62&lt;=0.75,$F$63&gt;=U$4,$F$63&lt;=U$44,U125&lt;=U$44,U125&gt;=U$4,U126&lt;=0.25),"PASS","FAIL")</f>
        <v>FAIL</v>
      </c>
      <c r="V124" s="50" t="str">
        <f>IF(AND($F$62&lt;=0.75,$F$63&gt;=V$4,$F$63&lt;=V$46,V125&lt;=V$46,V125&gt;=V$4,V126&lt;=0.25),"PASS","FAIL")</f>
        <v>FAIL</v>
      </c>
      <c r="W124" s="50" t="str">
        <f>IF(AND($F$62&lt;=0.75,$F$63&gt;=W$4,$F$63&lt;=W$41,W125&lt;=W$41,W125&gt;=W$4,W126&lt;=0.25),"PASS","FAIL")</f>
        <v>FAIL</v>
      </c>
      <c r="X124" s="50" t="str">
        <f>IF(AND($F$62&lt;=0.75,$F$63&gt;=X$4,$F$63&lt;=X$46,X125&lt;=X$46,X125&gt;=X$4,X126&lt;=0.25),"PASS","FAIL")</f>
        <v>PASS</v>
      </c>
      <c r="Y124" s="50" t="str">
        <f>IF(AND($F$62&lt;=0.75,$F$63&gt;=Y$4,$F$63&lt;=Y$51,Y125&lt;=Y$51,Y125&gt;=Y$4,Y126&lt;=0.25),"PASS","FAIL")</f>
        <v>PASS</v>
      </c>
      <c r="Z124" s="50" t="str">
        <f>IF(AND($F$62&lt;=0.75,$F$63&gt;=Z$4,$F$63&lt;=Z$40,Z125&lt;=Z$40,Z125&gt;=Z$4,Z126&lt;=0.25),"PASS","FAIL")</f>
        <v>FAIL</v>
      </c>
      <c r="AA124" s="50" t="str">
        <f>IF(AND($F$62&lt;=0.75,$F$63&gt;=AA$4,$F$63&lt;=AA$41,AA125&lt;=AA$41,AA125&gt;=AA$4,AA126&lt;=0.25),"PASS","FAIL")</f>
        <v>FAIL</v>
      </c>
      <c r="AB124" s="50" t="str">
        <f>IF(AND($F$62&lt;=0.75,$F$63&gt;=AB$4,$F$63&lt;=AB$52,AB125&lt;=AB$52,AB125&gt;=AB$4,AB126&lt;=0.25),"PASS","FAIL")</f>
        <v>FAIL</v>
      </c>
    </row>
    <row r="125" spans="6:28" ht="15">
      <c r="F125" s="44" t="s">
        <v>38</v>
      </c>
      <c r="G125" s="49">
        <f>G123*G123*G$55+G123*G$56+G$57</f>
        <v>-381683766.77348596</v>
      </c>
      <c r="H125" s="49">
        <f aca="true" t="shared" si="63" ref="H125:AB125">H123*H123*H$55+H123*H$56+H$57</f>
        <v>-179566275.72238883</v>
      </c>
      <c r="I125" s="49">
        <f t="shared" si="63"/>
        <v>-93816446.55093724</v>
      </c>
      <c r="J125" s="49">
        <f t="shared" si="63"/>
        <v>-42401393.565140106</v>
      </c>
      <c r="K125" s="49">
        <f t="shared" si="63"/>
        <v>-19490918.08223319</v>
      </c>
      <c r="L125" s="49">
        <f t="shared" si="63"/>
        <v>-9053751.84606059</v>
      </c>
      <c r="M125" s="49">
        <f t="shared" si="63"/>
        <v>-3955367.40397564</v>
      </c>
      <c r="N125" s="49">
        <f t="shared" si="63"/>
        <v>-1711409.5090437415</v>
      </c>
      <c r="O125" s="49">
        <f t="shared" si="63"/>
        <v>-766640.0593227198</v>
      </c>
      <c r="P125" s="49">
        <f t="shared" si="63"/>
        <v>-335902.71841528395</v>
      </c>
      <c r="Q125" s="49">
        <f t="shared" si="63"/>
        <v>-144062.91570793526</v>
      </c>
      <c r="R125" s="49">
        <f t="shared" si="63"/>
        <v>-54721.34056787481</v>
      </c>
      <c r="S125" s="49">
        <f t="shared" si="63"/>
        <v>-14457.117863227064</v>
      </c>
      <c r="T125" s="49">
        <f t="shared" si="63"/>
        <v>3437.5043672462825</v>
      </c>
      <c r="U125" s="49">
        <f t="shared" si="63"/>
        <v>11211.531009994233</v>
      </c>
      <c r="V125" s="49">
        <f t="shared" si="63"/>
        <v>14247.286620093793</v>
      </c>
      <c r="W125" s="49">
        <f t="shared" si="63"/>
        <v>15085.870887143308</v>
      </c>
      <c r="X125" s="49">
        <f t="shared" si="63"/>
        <v>15421.041161086883</v>
      </c>
      <c r="Y125" s="49">
        <f t="shared" si="63"/>
        <v>15693.482199270094</v>
      </c>
      <c r="Z125" s="49">
        <f t="shared" si="63"/>
        <v>15851.674765023765</v>
      </c>
      <c r="AA125" s="49">
        <f t="shared" si="63"/>
        <v>16081.535432192128</v>
      </c>
      <c r="AB125" s="49">
        <f t="shared" si="63"/>
        <v>17040.288244663083</v>
      </c>
    </row>
    <row r="126" spans="6:28" ht="12.75">
      <c r="F126" s="44" t="s">
        <v>27</v>
      </c>
      <c r="G126" s="53">
        <f aca="true" t="shared" si="64" ref="G126:AB126">ABS($F$63-G125)/$F$63</f>
        <v>25173.04819451863</v>
      </c>
      <c r="H126" s="53">
        <f t="shared" si="64"/>
        <v>11843.397660251192</v>
      </c>
      <c r="I126" s="53">
        <f t="shared" si="64"/>
        <v>6188.195578113648</v>
      </c>
      <c r="J126" s="53">
        <f t="shared" si="64"/>
        <v>2797.372325076839</v>
      </c>
      <c r="K126" s="53">
        <f t="shared" si="64"/>
        <v>1286.426240337215</v>
      </c>
      <c r="L126" s="53">
        <f t="shared" si="64"/>
        <v>598.0950238119495</v>
      </c>
      <c r="M126" s="53">
        <f t="shared" si="64"/>
        <v>261.85651942067136</v>
      </c>
      <c r="N126" s="53">
        <f t="shared" si="64"/>
        <v>113.86747405155586</v>
      </c>
      <c r="O126" s="53">
        <f t="shared" si="64"/>
        <v>51.5599194963213</v>
      </c>
      <c r="P126" s="53">
        <f t="shared" si="64"/>
        <v>23.152787602406118</v>
      </c>
      <c r="Q126" s="53">
        <f t="shared" si="64"/>
        <v>10.500950716080938</v>
      </c>
      <c r="R126" s="53">
        <f t="shared" si="64"/>
        <v>4.608872951782287</v>
      </c>
      <c r="S126" s="53">
        <f t="shared" si="64"/>
        <v>1.9534470660968848</v>
      </c>
      <c r="T126" s="53">
        <f t="shared" si="64"/>
        <v>0.7732965529745907</v>
      </c>
      <c r="U126" s="53">
        <f t="shared" si="64"/>
        <v>0.2605994189807932</v>
      </c>
      <c r="V126" s="53">
        <f t="shared" si="64"/>
        <v>0.0603913064635103</v>
      </c>
      <c r="W126" s="53">
        <f t="shared" si="64"/>
        <v>0.005086665755898687</v>
      </c>
      <c r="X126" s="53">
        <f t="shared" si="64"/>
        <v>0.017017817126352516</v>
      </c>
      <c r="Y126" s="53">
        <f t="shared" si="64"/>
        <v>0.03498530628965867</v>
      </c>
      <c r="Z126" s="53">
        <f t="shared" si="64"/>
        <v>0.04541810756603343</v>
      </c>
      <c r="AA126" s="53">
        <f t="shared" si="64"/>
        <v>0.06057742083968395</v>
      </c>
      <c r="AB126" s="53">
        <f t="shared" si="64"/>
        <v>0.12380717830660706</v>
      </c>
    </row>
    <row r="127" spans="6:28" ht="12.75">
      <c r="F127" s="44" t="s">
        <v>28</v>
      </c>
      <c r="G127" s="49">
        <f>ABS($F$63-G125)/ABS($F$62)</f>
        <v>7340364034.105499</v>
      </c>
      <c r="H127" s="49">
        <f aca="true" t="shared" si="65" ref="H127:AB127">ABS($F$63-H125)/ABS($F$62)</f>
        <v>3453489206.199785</v>
      </c>
      <c r="I127" s="49">
        <f t="shared" si="65"/>
        <v>1804454029.8257163</v>
      </c>
      <c r="J127" s="49">
        <f t="shared" si="65"/>
        <v>815703010.868079</v>
      </c>
      <c r="K127" s="49">
        <f t="shared" si="65"/>
        <v>375116943.88909984</v>
      </c>
      <c r="L127" s="49">
        <f t="shared" si="65"/>
        <v>174402208.57808828</v>
      </c>
      <c r="M127" s="49">
        <f t="shared" si="65"/>
        <v>76356353.92260846</v>
      </c>
      <c r="N127" s="49">
        <f t="shared" si="65"/>
        <v>33203317.481610414</v>
      </c>
      <c r="O127" s="49">
        <f t="shared" si="65"/>
        <v>15034674.217744613</v>
      </c>
      <c r="P127" s="49">
        <f t="shared" si="65"/>
        <v>6751263.815678538</v>
      </c>
      <c r="Q127" s="49">
        <f t="shared" si="65"/>
        <v>3062036.8405372165</v>
      </c>
      <c r="R127" s="49">
        <f t="shared" si="65"/>
        <v>1343929.626305285</v>
      </c>
      <c r="S127" s="49">
        <f t="shared" si="65"/>
        <v>569617.6512159051</v>
      </c>
      <c r="T127" s="49">
        <f t="shared" si="65"/>
        <v>225490.3006298792</v>
      </c>
      <c r="U127" s="49">
        <f t="shared" si="65"/>
        <v>75989.78826934169</v>
      </c>
      <c r="V127" s="49">
        <f t="shared" si="65"/>
        <v>17609.872690503977</v>
      </c>
      <c r="W127" s="49">
        <f t="shared" si="65"/>
        <v>1483.2521703209961</v>
      </c>
      <c r="X127" s="49">
        <f t="shared" si="65"/>
        <v>4962.330020901601</v>
      </c>
      <c r="Y127" s="49">
        <f t="shared" si="65"/>
        <v>10201.580755194125</v>
      </c>
      <c r="Z127" s="49">
        <f t="shared" si="65"/>
        <v>13243.745481226248</v>
      </c>
      <c r="AA127" s="49">
        <f t="shared" si="65"/>
        <v>17664.14292677169</v>
      </c>
      <c r="AB127" s="49">
        <f t="shared" si="65"/>
        <v>36101.697012751596</v>
      </c>
    </row>
    <row r="128" spans="6:28" ht="12.75">
      <c r="F128" s="44" t="s">
        <v>39</v>
      </c>
      <c r="G128" s="49">
        <f>(G127*$F$62)+$F$63</f>
        <v>381714092.77348596</v>
      </c>
      <c r="H128" s="49">
        <f aca="true" t="shared" si="66" ref="H128:AB128">(H127*$F$62)+$F$63</f>
        <v>179596601.72238883</v>
      </c>
      <c r="I128" s="49">
        <f t="shared" si="66"/>
        <v>93846772.55093724</v>
      </c>
      <c r="J128" s="49">
        <f t="shared" si="66"/>
        <v>42431719.565140106</v>
      </c>
      <c r="K128" s="49">
        <f t="shared" si="66"/>
        <v>19521244.08223319</v>
      </c>
      <c r="L128" s="49">
        <f t="shared" si="66"/>
        <v>9084077.84606059</v>
      </c>
      <c r="M128" s="49">
        <f t="shared" si="66"/>
        <v>3985693.40397564</v>
      </c>
      <c r="N128" s="49">
        <f t="shared" si="66"/>
        <v>1741735.5090437415</v>
      </c>
      <c r="O128" s="49">
        <f t="shared" si="66"/>
        <v>796966.0593227198</v>
      </c>
      <c r="P128" s="49">
        <f t="shared" si="66"/>
        <v>366228.71841528395</v>
      </c>
      <c r="Q128" s="49">
        <f t="shared" si="66"/>
        <v>174388.91570793526</v>
      </c>
      <c r="R128" s="49">
        <f t="shared" si="66"/>
        <v>85047.34056787481</v>
      </c>
      <c r="S128" s="49">
        <f t="shared" si="66"/>
        <v>44783.11786322706</v>
      </c>
      <c r="T128" s="49">
        <f t="shared" si="66"/>
        <v>26888.49563275372</v>
      </c>
      <c r="U128" s="49">
        <f t="shared" si="66"/>
        <v>19114.468990005767</v>
      </c>
      <c r="V128" s="49">
        <f t="shared" si="66"/>
        <v>16078.713379906207</v>
      </c>
      <c r="W128" s="49">
        <f t="shared" si="66"/>
        <v>15240.129112856692</v>
      </c>
      <c r="X128" s="49">
        <f t="shared" si="66"/>
        <v>15421.041161086883</v>
      </c>
      <c r="Y128" s="49">
        <f t="shared" si="66"/>
        <v>15693.482199270094</v>
      </c>
      <c r="Z128" s="49">
        <f t="shared" si="66"/>
        <v>15851.674765023765</v>
      </c>
      <c r="AA128" s="49">
        <f t="shared" si="66"/>
        <v>16081.535432192128</v>
      </c>
      <c r="AB128" s="49">
        <f t="shared" si="66"/>
        <v>17040.288244663083</v>
      </c>
    </row>
    <row r="129" spans="6:30" ht="12.75">
      <c r="F129" s="44" t="s">
        <v>40</v>
      </c>
      <c r="G129" s="54">
        <f>ROUND((((POWER((G125),2)*G$59+(G125)*G$60+G$61)-G$58)*4)*16,0)/16</f>
        <v>4366088101067.375</v>
      </c>
      <c r="H129" s="54">
        <f aca="true" t="shared" si="67" ref="H129:AB129">ROUND((((POWER((H125),2)*H$59+(H125)*H$60+H$61)-H$58)*4)*16,0)/16</f>
        <v>593051797209</v>
      </c>
      <c r="I129" s="54">
        <f t="shared" si="67"/>
        <v>104213121149.5625</v>
      </c>
      <c r="J129" s="54">
        <f t="shared" si="67"/>
        <v>12236784663.5625</v>
      </c>
      <c r="K129" s="54">
        <f t="shared" si="67"/>
        <v>1532163220.8125</v>
      </c>
      <c r="L129" s="54">
        <f t="shared" si="67"/>
        <v>192745757.1875</v>
      </c>
      <c r="M129" s="54">
        <f t="shared" si="67"/>
        <v>21860851.9375</v>
      </c>
      <c r="N129" s="54">
        <f t="shared" si="67"/>
        <v>2284743.25</v>
      </c>
      <c r="O129" s="54">
        <f t="shared" si="67"/>
        <v>251516.0625</v>
      </c>
      <c r="P129" s="54">
        <f t="shared" si="67"/>
        <v>27554.375</v>
      </c>
      <c r="Q129" s="54">
        <f t="shared" si="67"/>
        <v>3104.9375</v>
      </c>
      <c r="R129" s="54">
        <f t="shared" si="67"/>
        <v>258.8125</v>
      </c>
      <c r="S129" s="54">
        <f t="shared" si="67"/>
        <v>5.5625</v>
      </c>
      <c r="T129" s="54">
        <f t="shared" si="67"/>
        <v>0.0625</v>
      </c>
      <c r="U129" s="54">
        <f t="shared" si="67"/>
        <v>3.75</v>
      </c>
      <c r="V129" s="54">
        <f t="shared" si="67"/>
        <v>2.6875</v>
      </c>
      <c r="W129" s="54">
        <f t="shared" si="67"/>
        <v>1.9375</v>
      </c>
      <c r="X129" s="54">
        <f t="shared" si="67"/>
        <v>1.125</v>
      </c>
      <c r="Y129" s="54">
        <f t="shared" si="67"/>
        <v>0.3125</v>
      </c>
      <c r="Z129" s="54">
        <f t="shared" si="67"/>
        <v>-0.125</v>
      </c>
      <c r="AA129" s="54">
        <f t="shared" si="67"/>
        <v>-0.5</v>
      </c>
      <c r="AB129" s="54">
        <f t="shared" si="67"/>
        <v>-0.875</v>
      </c>
      <c r="AC129"/>
      <c r="AD129"/>
    </row>
    <row r="130" spans="6:30" ht="12.75">
      <c r="F130" s="44" t="s">
        <v>29</v>
      </c>
      <c r="G130" s="56">
        <f>IF($F$64="F",ROUND((G170-G129)*16,0)/16,IF($F$64="FW",ROUND((G172-G129)*16,0)/16,ROUND((G174+G129)*16,0)/16))</f>
        <v>-4366088101059.3125</v>
      </c>
      <c r="H130" s="56">
        <f aca="true" t="shared" si="68" ref="H130:AB130">IF($F$64="F",ROUND((H170-H129)*16,0)/16,IF($F$64="FW",ROUND((H172-H129)*16,0)/16,ROUND((H174+H129)*16,0)/16))</f>
        <v>-593051797200.8125</v>
      </c>
      <c r="I130" s="56">
        <f t="shared" si="68"/>
        <v>-104213121141.375</v>
      </c>
      <c r="J130" s="56">
        <f t="shared" si="68"/>
        <v>-12236784655.5</v>
      </c>
      <c r="K130" s="56">
        <f t="shared" si="68"/>
        <v>-1532163212.5</v>
      </c>
      <c r="L130" s="56">
        <f t="shared" si="68"/>
        <v>-192745748.8125</v>
      </c>
      <c r="M130" s="56">
        <f t="shared" si="68"/>
        <v>-21860843.0625</v>
      </c>
      <c r="N130" s="56">
        <f t="shared" si="68"/>
        <v>-2284733.9375</v>
      </c>
      <c r="O130" s="56">
        <f t="shared" si="68"/>
        <v>-251507.0625</v>
      </c>
      <c r="P130" s="56">
        <f t="shared" si="68"/>
        <v>-27545.25</v>
      </c>
      <c r="Q130" s="56">
        <f t="shared" si="68"/>
        <v>-3095.25</v>
      </c>
      <c r="R130" s="56">
        <f t="shared" si="68"/>
        <v>-248.5625</v>
      </c>
      <c r="S130" s="56">
        <f t="shared" si="68"/>
        <v>5.6875</v>
      </c>
      <c r="T130" s="56">
        <f t="shared" si="68"/>
        <v>10.8125</v>
      </c>
      <c r="U130" s="56">
        <f t="shared" si="68"/>
        <v>8.75</v>
      </c>
      <c r="V130" s="56">
        <f t="shared" si="68"/>
        <v>8.3125</v>
      </c>
      <c r="W130" s="56">
        <f t="shared" si="68"/>
        <v>10.5</v>
      </c>
      <c r="X130" s="56">
        <f t="shared" si="68"/>
        <v>13.3125</v>
      </c>
      <c r="Y130" s="56">
        <f t="shared" si="68"/>
        <v>12.75</v>
      </c>
      <c r="Z130" s="56">
        <f t="shared" si="68"/>
        <v>14.4375</v>
      </c>
      <c r="AA130" s="56">
        <f t="shared" si="68"/>
        <v>16.875</v>
      </c>
      <c r="AB130" s="56">
        <f t="shared" si="68"/>
        <v>19.375</v>
      </c>
      <c r="AC130"/>
      <c r="AD130"/>
    </row>
    <row r="131" spans="2:28" ht="13.5" thickBot="1">
      <c r="B131" s="1"/>
      <c r="F131" s="44" t="s">
        <v>30</v>
      </c>
      <c r="G131" s="57">
        <f>IF($F$64="F",ROUND((G171-G129)*16,0)/16,IF($F$64="FW",ROUND((G173-G129)*16,0)/16,ROUND((G175+G129)*16,0)/16))</f>
        <v>-4366088101058.9375</v>
      </c>
      <c r="H131" s="57">
        <f aca="true" t="shared" si="69" ref="H131:AB131">IF($F$64="F",ROUND((H171-H129)*16,0)/16,IF($F$64="FW",ROUND((H173-H129)*16,0)/16,ROUND((H175+H129)*16,0)/16))</f>
        <v>-593051797200.4375</v>
      </c>
      <c r="I131" s="57">
        <f t="shared" si="69"/>
        <v>-104213121141</v>
      </c>
      <c r="J131" s="57">
        <f t="shared" si="69"/>
        <v>-12236784655.125</v>
      </c>
      <c r="K131" s="57">
        <f t="shared" si="69"/>
        <v>-1532163212.125</v>
      </c>
      <c r="L131" s="57">
        <f t="shared" si="69"/>
        <v>-192745748.375</v>
      </c>
      <c r="M131" s="57">
        <f t="shared" si="69"/>
        <v>-21860842.625</v>
      </c>
      <c r="N131" s="57">
        <f t="shared" si="69"/>
        <v>-2284733.375</v>
      </c>
      <c r="O131" s="57">
        <f t="shared" si="69"/>
        <v>-251506.5</v>
      </c>
      <c r="P131" s="57">
        <f t="shared" si="69"/>
        <v>-27544.625</v>
      </c>
      <c r="Q131" s="57">
        <f t="shared" si="69"/>
        <v>-3094.625</v>
      </c>
      <c r="R131" s="57">
        <f t="shared" si="69"/>
        <v>-247.9375</v>
      </c>
      <c r="S131" s="57">
        <f t="shared" si="69"/>
        <v>6.4375</v>
      </c>
      <c r="T131" s="57">
        <f t="shared" si="69"/>
        <v>11.9375</v>
      </c>
      <c r="U131" s="57">
        <f t="shared" si="69"/>
        <v>9.875</v>
      </c>
      <c r="V131" s="57">
        <f t="shared" si="69"/>
        <v>9.5625</v>
      </c>
      <c r="W131" s="57">
        <f t="shared" si="69"/>
        <v>11.75</v>
      </c>
      <c r="X131" s="57">
        <f t="shared" si="69"/>
        <v>14.8125</v>
      </c>
      <c r="Y131" s="57">
        <f t="shared" si="69"/>
        <v>14.5</v>
      </c>
      <c r="Z131" s="57">
        <f t="shared" si="69"/>
        <v>16.3125</v>
      </c>
      <c r="AA131" s="57">
        <f t="shared" si="69"/>
        <v>19.125</v>
      </c>
      <c r="AB131" s="57">
        <f t="shared" si="69"/>
        <v>21.875</v>
      </c>
    </row>
    <row r="132" spans="3:28" ht="13.5" thickBot="1">
      <c r="C132" s="1"/>
      <c r="F132" s="44"/>
      <c r="G132" s="97">
        <f>IF(G124="PASS",1,0)</f>
        <v>0</v>
      </c>
      <c r="H132" s="97">
        <f aca="true" t="shared" si="70" ref="H132:AB132">IF(H124="PASS",1,0)</f>
        <v>0</v>
      </c>
      <c r="I132" s="97">
        <f>IF(I124="PASS",1,0)</f>
        <v>0</v>
      </c>
      <c r="J132" s="100">
        <f>IF(J124="PASS",1,0)</f>
        <v>0</v>
      </c>
      <c r="K132" s="100">
        <f t="shared" si="70"/>
        <v>0</v>
      </c>
      <c r="L132" s="97">
        <f t="shared" si="70"/>
        <v>0</v>
      </c>
      <c r="M132" s="97">
        <f t="shared" si="70"/>
        <v>0</v>
      </c>
      <c r="N132" s="97">
        <f t="shared" si="70"/>
        <v>0</v>
      </c>
      <c r="O132" s="97">
        <f t="shared" si="70"/>
        <v>0</v>
      </c>
      <c r="P132" s="97">
        <f t="shared" si="70"/>
        <v>0</v>
      </c>
      <c r="Q132" s="97">
        <f t="shared" si="70"/>
        <v>0</v>
      </c>
      <c r="R132" s="97">
        <f t="shared" si="70"/>
        <v>0</v>
      </c>
      <c r="S132" s="97">
        <f t="shared" si="70"/>
        <v>0</v>
      </c>
      <c r="T132" s="97">
        <f t="shared" si="70"/>
        <v>0</v>
      </c>
      <c r="U132" s="97">
        <f t="shared" si="70"/>
        <v>0</v>
      </c>
      <c r="V132" s="97">
        <f t="shared" si="70"/>
        <v>0</v>
      </c>
      <c r="W132" s="97">
        <f t="shared" si="70"/>
        <v>0</v>
      </c>
      <c r="X132" s="97">
        <f t="shared" si="70"/>
        <v>1</v>
      </c>
      <c r="Y132" s="97">
        <f t="shared" si="70"/>
        <v>1</v>
      </c>
      <c r="Z132" s="97">
        <f t="shared" si="70"/>
        <v>0</v>
      </c>
      <c r="AA132" s="97">
        <f t="shared" si="70"/>
        <v>0</v>
      </c>
      <c r="AB132" s="97">
        <f t="shared" si="70"/>
        <v>0</v>
      </c>
    </row>
    <row r="133" spans="6:28" ht="12.75">
      <c r="F133" s="44" t="s">
        <v>31</v>
      </c>
      <c r="G133" s="48">
        <f aca="true" t="shared" si="71" ref="G133:AB133">$F$62</f>
        <v>0.052</v>
      </c>
      <c r="H133" s="48">
        <f t="shared" si="71"/>
        <v>0.052</v>
      </c>
      <c r="I133" s="48">
        <f t="shared" si="71"/>
        <v>0.052</v>
      </c>
      <c r="J133" s="101">
        <f t="shared" si="71"/>
        <v>0.052</v>
      </c>
      <c r="K133" s="101">
        <f t="shared" si="71"/>
        <v>0.052</v>
      </c>
      <c r="L133" s="48">
        <f t="shared" si="71"/>
        <v>0.052</v>
      </c>
      <c r="M133" s="48">
        <f t="shared" si="71"/>
        <v>0.052</v>
      </c>
      <c r="N133" s="48">
        <f t="shared" si="71"/>
        <v>0.052</v>
      </c>
      <c r="O133" s="48">
        <f t="shared" si="71"/>
        <v>0.052</v>
      </c>
      <c r="P133" s="48">
        <f t="shared" si="71"/>
        <v>0.052</v>
      </c>
      <c r="Q133" s="48">
        <f t="shared" si="71"/>
        <v>0.052</v>
      </c>
      <c r="R133" s="48">
        <f t="shared" si="71"/>
        <v>0.052</v>
      </c>
      <c r="S133" s="48">
        <f t="shared" si="71"/>
        <v>0.052</v>
      </c>
      <c r="T133" s="48">
        <f t="shared" si="71"/>
        <v>0.052</v>
      </c>
      <c r="U133" s="48">
        <f t="shared" si="71"/>
        <v>0.052</v>
      </c>
      <c r="V133" s="48">
        <f t="shared" si="71"/>
        <v>0.052</v>
      </c>
      <c r="W133" s="48">
        <f t="shared" si="71"/>
        <v>0.052</v>
      </c>
      <c r="X133" s="48">
        <f t="shared" si="71"/>
        <v>0.052</v>
      </c>
      <c r="Y133" s="48">
        <f t="shared" si="71"/>
        <v>0.052</v>
      </c>
      <c r="Z133" s="48">
        <f t="shared" si="71"/>
        <v>0.052</v>
      </c>
      <c r="AA133" s="48">
        <f t="shared" si="71"/>
        <v>0.052</v>
      </c>
      <c r="AB133" s="48">
        <f t="shared" si="71"/>
        <v>0.052</v>
      </c>
    </row>
    <row r="134" spans="6:28" ht="12.75">
      <c r="F134" s="44" t="s">
        <v>32</v>
      </c>
      <c r="G134" s="49">
        <f aca="true" t="shared" si="72" ref="G134:AB134">$F$63</f>
        <v>15163</v>
      </c>
      <c r="H134" s="49">
        <f t="shared" si="72"/>
        <v>15163</v>
      </c>
      <c r="I134" s="49">
        <f t="shared" si="72"/>
        <v>15163</v>
      </c>
      <c r="J134" s="99">
        <f t="shared" si="72"/>
        <v>15163</v>
      </c>
      <c r="K134" s="99">
        <f t="shared" si="72"/>
        <v>15163</v>
      </c>
      <c r="L134" s="49">
        <f t="shared" si="72"/>
        <v>15163</v>
      </c>
      <c r="M134" s="49">
        <f t="shared" si="72"/>
        <v>15163</v>
      </c>
      <c r="N134" s="49">
        <f t="shared" si="72"/>
        <v>15163</v>
      </c>
      <c r="O134" s="49">
        <f t="shared" si="72"/>
        <v>15163</v>
      </c>
      <c r="P134" s="49">
        <f t="shared" si="72"/>
        <v>15163</v>
      </c>
      <c r="Q134" s="49">
        <f t="shared" si="72"/>
        <v>15163</v>
      </c>
      <c r="R134" s="49">
        <f t="shared" si="72"/>
        <v>15163</v>
      </c>
      <c r="S134" s="49">
        <f t="shared" si="72"/>
        <v>15163</v>
      </c>
      <c r="T134" s="49">
        <f t="shared" si="72"/>
        <v>15163</v>
      </c>
      <c r="U134" s="49">
        <f t="shared" si="72"/>
        <v>15163</v>
      </c>
      <c r="V134" s="49">
        <f t="shared" si="72"/>
        <v>15163</v>
      </c>
      <c r="W134" s="49">
        <f t="shared" si="72"/>
        <v>15163</v>
      </c>
      <c r="X134" s="49">
        <f t="shared" si="72"/>
        <v>15163</v>
      </c>
      <c r="Y134" s="49">
        <f t="shared" si="72"/>
        <v>15163</v>
      </c>
      <c r="Z134" s="49">
        <f t="shared" si="72"/>
        <v>15163</v>
      </c>
      <c r="AA134" s="49">
        <f t="shared" si="72"/>
        <v>15163</v>
      </c>
      <c r="AB134" s="49">
        <f t="shared" si="72"/>
        <v>15163</v>
      </c>
    </row>
    <row r="135" spans="6:28" ht="12.75">
      <c r="F135" s="44" t="s">
        <v>24</v>
      </c>
      <c r="G135" s="50" t="str">
        <f aca="true" t="shared" si="73" ref="G135:AB135">G$3</f>
        <v>1CS</v>
      </c>
      <c r="H135" s="50" t="str">
        <f t="shared" si="73"/>
        <v>2CS</v>
      </c>
      <c r="I135" s="50" t="str">
        <f t="shared" si="73"/>
        <v>3CS</v>
      </c>
      <c r="J135" s="98" t="str">
        <f t="shared" si="73"/>
        <v>4CS</v>
      </c>
      <c r="K135" s="98" t="str">
        <f t="shared" si="73"/>
        <v>5CS</v>
      </c>
      <c r="L135" s="50" t="str">
        <f t="shared" si="73"/>
        <v>6CS</v>
      </c>
      <c r="M135" s="50" t="str">
        <f t="shared" si="73"/>
        <v>7CS</v>
      </c>
      <c r="N135" s="50" t="str">
        <f t="shared" si="73"/>
        <v>8CS</v>
      </c>
      <c r="O135" s="50" t="str">
        <f t="shared" si="73"/>
        <v>9CS</v>
      </c>
      <c r="P135" s="50" t="str">
        <f t="shared" si="73"/>
        <v>10CS</v>
      </c>
      <c r="Q135" s="50" t="str">
        <f t="shared" si="73"/>
        <v>11CS</v>
      </c>
      <c r="R135" s="50" t="str">
        <f t="shared" si="73"/>
        <v>12CS</v>
      </c>
      <c r="S135" s="50" t="str">
        <f t="shared" si="73"/>
        <v>13CS</v>
      </c>
      <c r="T135" s="50" t="str">
        <f t="shared" si="73"/>
        <v>14CS</v>
      </c>
      <c r="U135" s="50" t="str">
        <f t="shared" si="73"/>
        <v>15CS</v>
      </c>
      <c r="V135" s="50" t="str">
        <f t="shared" si="73"/>
        <v>16CS</v>
      </c>
      <c r="W135" s="50" t="str">
        <f t="shared" si="73"/>
        <v>17CS</v>
      </c>
      <c r="X135" s="50" t="str">
        <f t="shared" si="73"/>
        <v>18CS</v>
      </c>
      <c r="Y135" s="50" t="str">
        <f t="shared" si="73"/>
        <v>19CS</v>
      </c>
      <c r="Z135" s="50" t="str">
        <f t="shared" si="73"/>
        <v>20CS</v>
      </c>
      <c r="AA135" s="50" t="str">
        <f t="shared" si="73"/>
        <v>21CS</v>
      </c>
      <c r="AB135" s="50" t="str">
        <f t="shared" si="73"/>
        <v>22CS</v>
      </c>
    </row>
    <row r="136" spans="6:28" ht="12.75">
      <c r="F136" s="44" t="s">
        <v>47</v>
      </c>
      <c r="G136" s="50" t="s">
        <v>48</v>
      </c>
      <c r="H136" s="50" t="s">
        <v>48</v>
      </c>
      <c r="I136" s="50" t="s">
        <v>48</v>
      </c>
      <c r="J136" s="98" t="s">
        <v>48</v>
      </c>
      <c r="K136" s="98" t="s">
        <v>48</v>
      </c>
      <c r="L136" s="50" t="s">
        <v>48</v>
      </c>
      <c r="M136" s="50" t="s">
        <v>48</v>
      </c>
      <c r="N136" s="50" t="s">
        <v>48</v>
      </c>
      <c r="O136" s="50" t="s">
        <v>48</v>
      </c>
      <c r="P136" s="50" t="s">
        <v>48</v>
      </c>
      <c r="Q136" s="50" t="s">
        <v>48</v>
      </c>
      <c r="R136" s="50" t="s">
        <v>48</v>
      </c>
      <c r="S136" s="50" t="s">
        <v>48</v>
      </c>
      <c r="T136" s="50" t="s">
        <v>48</v>
      </c>
      <c r="U136" s="50" t="s">
        <v>48</v>
      </c>
      <c r="V136" s="50" t="s">
        <v>48</v>
      </c>
      <c r="W136" s="50" t="s">
        <v>48</v>
      </c>
      <c r="X136" s="50" t="s">
        <v>48</v>
      </c>
      <c r="Y136" s="50" t="s">
        <v>48</v>
      </c>
      <c r="Z136" s="50" t="s">
        <v>48</v>
      </c>
      <c r="AA136" s="50" t="s">
        <v>48</v>
      </c>
      <c r="AB136" s="50" t="s">
        <v>48</v>
      </c>
    </row>
    <row r="137" spans="6:28" ht="12.75">
      <c r="F137" s="44" t="s">
        <v>35</v>
      </c>
      <c r="G137" s="49">
        <f>$F$63*$F$63*G$59+$F$63*G$60+G$61</f>
        <v>1752.008091151413</v>
      </c>
      <c r="H137" s="49">
        <f aca="true" t="shared" si="74" ref="H137:AB137">$F$63*$F$63*H$59+$F$63*H$60+H$61</f>
        <v>1080.430507079902</v>
      </c>
      <c r="I137" s="49">
        <f t="shared" si="74"/>
        <v>699.2949918969</v>
      </c>
      <c r="J137" s="99">
        <f t="shared" si="74"/>
        <v>405.240222395589</v>
      </c>
      <c r="K137" s="99">
        <f t="shared" si="74"/>
        <v>242.66269727123498</v>
      </c>
      <c r="L137" s="49">
        <f t="shared" si="74"/>
        <v>143.3815959723297</v>
      </c>
      <c r="M137" s="49">
        <f t="shared" si="74"/>
        <v>86.823968205084</v>
      </c>
      <c r="N137" s="49">
        <f t="shared" si="74"/>
        <v>49.694785185369</v>
      </c>
      <c r="O137" s="49">
        <f t="shared" si="74"/>
        <v>28.1464761802529</v>
      </c>
      <c r="P137" s="49">
        <f t="shared" si="74"/>
        <v>16.78685326417603</v>
      </c>
      <c r="Q137" s="49">
        <f t="shared" si="74"/>
        <v>10.990431166169001</v>
      </c>
      <c r="R137" s="49">
        <f t="shared" si="74"/>
        <v>7.22746020515267</v>
      </c>
      <c r="S137" s="49">
        <f t="shared" si="74"/>
        <v>4.820585780076419</v>
      </c>
      <c r="T137" s="49">
        <f t="shared" si="74"/>
        <v>2.6078804989662747</v>
      </c>
      <c r="U137" s="49">
        <f t="shared" si="74"/>
        <v>2.040736399829704</v>
      </c>
      <c r="V137" s="49">
        <f t="shared" si="74"/>
        <v>1.0445382138887929</v>
      </c>
      <c r="W137" s="49">
        <f t="shared" si="74"/>
        <v>0.822579814979146</v>
      </c>
      <c r="X137" s="49">
        <f t="shared" si="74"/>
        <v>0.6341781477558038</v>
      </c>
      <c r="Y137" s="49">
        <f t="shared" si="74"/>
        <v>0.3357715333695329</v>
      </c>
      <c r="Z137" s="49">
        <f t="shared" si="74"/>
        <v>0.27348986880539716</v>
      </c>
      <c r="AA137" s="49">
        <f t="shared" si="74"/>
        <v>0.2210140122716383</v>
      </c>
      <c r="AB137" s="49">
        <f t="shared" si="74"/>
        <v>0.1867496868969825</v>
      </c>
    </row>
    <row r="138" spans="6:28" ht="14.25">
      <c r="F138" s="44" t="s">
        <v>36</v>
      </c>
      <c r="G138" s="49">
        <f>($F$62/6)+G137</f>
        <v>1752.0167578180797</v>
      </c>
      <c r="H138" s="49">
        <f aca="true" t="shared" si="75" ref="H138:AB138">($F$62/6)+H137</f>
        <v>1080.4391737465687</v>
      </c>
      <c r="I138" s="49">
        <f t="shared" si="75"/>
        <v>699.3036585635666</v>
      </c>
      <c r="J138" s="99">
        <f t="shared" si="75"/>
        <v>405.24888906225567</v>
      </c>
      <c r="K138" s="99">
        <f t="shared" si="75"/>
        <v>242.67136393790165</v>
      </c>
      <c r="L138" s="49">
        <f t="shared" si="75"/>
        <v>143.39026263899638</v>
      </c>
      <c r="M138" s="49">
        <f t="shared" si="75"/>
        <v>86.83263487175067</v>
      </c>
      <c r="N138" s="49">
        <f t="shared" si="75"/>
        <v>49.70345185203567</v>
      </c>
      <c r="O138" s="49">
        <f t="shared" si="75"/>
        <v>28.155142846919567</v>
      </c>
      <c r="P138" s="49">
        <f t="shared" si="75"/>
        <v>16.795519930842698</v>
      </c>
      <c r="Q138" s="49">
        <f t="shared" si="75"/>
        <v>10.999097832835668</v>
      </c>
      <c r="R138" s="49">
        <f t="shared" si="75"/>
        <v>7.236126871819336</v>
      </c>
      <c r="S138" s="49">
        <f t="shared" si="75"/>
        <v>4.8292524467430855</v>
      </c>
      <c r="T138" s="49">
        <f t="shared" si="75"/>
        <v>2.6165471656329413</v>
      </c>
      <c r="U138" s="49">
        <f t="shared" si="75"/>
        <v>2.0494030664963705</v>
      </c>
      <c r="V138" s="49">
        <f t="shared" si="75"/>
        <v>1.0532048805554595</v>
      </c>
      <c r="W138" s="49">
        <f t="shared" si="75"/>
        <v>0.8312464816458127</v>
      </c>
      <c r="X138" s="49">
        <f t="shared" si="75"/>
        <v>0.6428448144224705</v>
      </c>
      <c r="Y138" s="49">
        <f t="shared" si="75"/>
        <v>0.34443820003619957</v>
      </c>
      <c r="Z138" s="49">
        <f t="shared" si="75"/>
        <v>0.2821565354720638</v>
      </c>
      <c r="AA138" s="49">
        <f t="shared" si="75"/>
        <v>0.22968067893830496</v>
      </c>
      <c r="AB138" s="49">
        <f t="shared" si="75"/>
        <v>0.19541635356364914</v>
      </c>
    </row>
    <row r="139" spans="6:28" ht="12.75">
      <c r="F139" s="51" t="s">
        <v>37</v>
      </c>
      <c r="G139" s="50" t="str">
        <f>IF(AND($F$62&lt;=0.75,$F$63&gt;=G$4,$F$63&lt;=G$36,G140&lt;=G$36,G140&gt;=G$4,G141&lt;=0.25),"PASS","FAIL")</f>
        <v>FAIL</v>
      </c>
      <c r="H139" s="50" t="str">
        <f>IF(AND($F$62&lt;=0.75,$F$63&gt;=H$4,$F$63&lt;=H$36,H140&lt;=H$36,H140&gt;=H$4,H141&lt;=0.25),"PASS","FAIL")</f>
        <v>FAIL</v>
      </c>
      <c r="I139" s="50" t="str">
        <f aca="true" t="shared" si="76" ref="I139:P139">IF(AND($F$62&lt;=0.75,$F$63&gt;=I$4,$F$63&lt;=I$36,I140&lt;=I$36,I140&gt;=I$4,I141&lt;=0.25),"PASS","FAIL")</f>
        <v>FAIL</v>
      </c>
      <c r="J139" s="50" t="str">
        <f>IF(AND($F$62&lt;=0.75,$F$63&gt;=J$4,$F$63&lt;=J$36,J140&lt;=J$36,J140&gt;=J$4,J141&lt;=0.25),"PASS","FAIL")</f>
        <v>FAIL</v>
      </c>
      <c r="K139" s="50" t="str">
        <f t="shared" si="76"/>
        <v>FAIL</v>
      </c>
      <c r="L139" s="50" t="str">
        <f t="shared" si="76"/>
        <v>FAIL</v>
      </c>
      <c r="M139" s="50" t="str">
        <f>IF(AND($F$62&lt;=0.75,$F$63&gt;=M$4,$F$63&lt;=M$37,M140&lt;=M$37,M140&gt;=M$4,M141&lt;=0.25),"PASS","FAIL")</f>
        <v>FAIL</v>
      </c>
      <c r="N139" s="50" t="str">
        <f>IF(AND($F$62&lt;=0.75,$F$63&gt;=N$4,$F$63&lt;=N$37,N140&lt;=N$37,N140&gt;=N$4,N141&lt;=0.25),"PASS","FAIL")</f>
        <v>FAIL</v>
      </c>
      <c r="O139" s="50" t="str">
        <f t="shared" si="76"/>
        <v>FAIL</v>
      </c>
      <c r="P139" s="50" t="str">
        <f t="shared" si="76"/>
        <v>FAIL</v>
      </c>
      <c r="Q139" s="50" t="str">
        <f>IF(AND($F$62&lt;=0.75,$F$63&gt;=Q$4,$F$63&lt;=Q$37,Q140&lt;=Q$37,Q140&gt;=Q$4,Q141&lt;=0.25),"PASS","FAIL")</f>
        <v>FAIL</v>
      </c>
      <c r="R139" s="50" t="str">
        <f>IF(AND($F$62&lt;=0.75,$F$63&gt;=R$4,$F$63&lt;=R$39,R140&lt;=R$39,R140&gt;=R$4,R141&lt;=0.25),"PASS","FAIL")</f>
        <v>FAIL</v>
      </c>
      <c r="S139" s="50" t="str">
        <f>IF(AND($F$62&lt;=0.75,$F$63&gt;=S$4,$F$63&lt;=S$41,S140&lt;=S$41,S140&gt;=S$4,S141&lt;=0.25),"PASS","FAIL")</f>
        <v>FAIL</v>
      </c>
      <c r="T139" s="50" t="str">
        <f>IF(AND($F$62&lt;=0.75,$F$63&gt;=T$4,$F$63&lt;=T$36,T140&lt;=T$36,T140&gt;=T$4,T141&lt;=0.25),"PASS","FAIL")</f>
        <v>FAIL</v>
      </c>
      <c r="U139" s="50" t="str">
        <f>IF(AND($F$62&lt;=0.75,$F$63&gt;=U$4,$F$63&lt;=U$44,U140&lt;=U$44,U140&gt;=U$4,U141&lt;=0.25),"PASS","FAIL")</f>
        <v>FAIL</v>
      </c>
      <c r="V139" s="50" t="str">
        <f>IF(AND($F$62&lt;=0.75,$F$63&gt;=V$4,$F$63&lt;=V$46,V140&lt;=V$46,V140&gt;=V$4,V141&lt;=0.25),"PASS","FAIL")</f>
        <v>FAIL</v>
      </c>
      <c r="W139" s="50" t="str">
        <f>IF(AND($F$62&lt;=0.75,$F$63&gt;=W$4,$F$63&lt;=W$41,W140&lt;=W$41,W140&gt;=W$4,W141&lt;=0.25),"PASS","FAIL")</f>
        <v>FAIL</v>
      </c>
      <c r="X139" s="50" t="str">
        <f>IF(AND($F$62&lt;=0.75,$F$63&gt;=X$4,$F$63&lt;=X$46,X140&lt;=X$46,X140&gt;=X$4,X141&lt;=0.25),"PASS","FAIL")</f>
        <v>PASS</v>
      </c>
      <c r="Y139" s="50" t="str">
        <f>IF(AND($F$62&lt;=0.75,$F$63&gt;=Y$4,$F$63&lt;=Y$51,Y140&lt;=Y$51,Y140&gt;=Y$4,Y141&lt;=0.25),"PASS","FAIL")</f>
        <v>PASS</v>
      </c>
      <c r="Z139" s="50" t="str">
        <f>IF(AND($F$62&lt;=0.75,$F$63&gt;=Z$4,$F$63&lt;=Z$40,Z140&lt;=Z$40,Z140&gt;=Z$4,Z141&lt;=0.25),"PASS","FAIL")</f>
        <v>FAIL</v>
      </c>
      <c r="AA139" s="50" t="str">
        <f>IF(AND($F$62&lt;=0.75,$F$63&gt;=AA$4,$F$63&lt;=AA$42,AA140&lt;=AA$42,AA140&gt;=AA$4,AA141&lt;=0.25),"PASS","FAIL")</f>
        <v>FAIL</v>
      </c>
      <c r="AB139" s="50" t="str">
        <f>IF(AND($F$62&lt;=0.75,$F$63&gt;=AB$4,$F$63&lt;=AB$52,AB140&lt;=AB$52,AB140&gt;=AB$4,AB141&lt;=0.25),"PASS","FAIL")</f>
        <v>FAIL</v>
      </c>
    </row>
    <row r="140" spans="6:28" ht="15">
      <c r="F140" s="44" t="s">
        <v>38</v>
      </c>
      <c r="G140" s="49">
        <f aca="true" t="shared" si="77" ref="G140:AB140">G138*G138*G$55+G138*G$56+G$57</f>
        <v>-381681877.172456</v>
      </c>
      <c r="H140" s="49">
        <f t="shared" si="77"/>
        <v>-179564833.40611804</v>
      </c>
      <c r="I140" s="49">
        <f t="shared" si="77"/>
        <v>-93815281.44241352</v>
      </c>
      <c r="J140" s="99">
        <f>J138*J138*J$55+J138*J$56+J$57</f>
        <v>-42400483.554596454</v>
      </c>
      <c r="K140" s="99">
        <f t="shared" si="77"/>
        <v>-19490217.828900743</v>
      </c>
      <c r="L140" s="49">
        <f t="shared" si="77"/>
        <v>-9053199.131782463</v>
      </c>
      <c r="M140" s="49">
        <f t="shared" si="77"/>
        <v>-3954965.656094481</v>
      </c>
      <c r="N140" s="49">
        <f t="shared" si="77"/>
        <v>-1711101.7266436827</v>
      </c>
      <c r="O140" s="49">
        <f t="shared" si="77"/>
        <v>-766391.0946934517</v>
      </c>
      <c r="P140" s="49">
        <f t="shared" si="77"/>
        <v>-335712.18829101184</v>
      </c>
      <c r="Q140" s="49">
        <f t="shared" si="77"/>
        <v>-143928.28320891462</v>
      </c>
      <c r="R140" s="49">
        <f t="shared" si="77"/>
        <v>-54629.76669558182</v>
      </c>
      <c r="S140" s="49">
        <f t="shared" si="77"/>
        <v>-14398.969001512112</v>
      </c>
      <c r="T140" s="49">
        <f t="shared" si="77"/>
        <v>3476.0706302033223</v>
      </c>
      <c r="U140" s="49">
        <f t="shared" si="77"/>
        <v>11218.923972418992</v>
      </c>
      <c r="V140" s="49">
        <f t="shared" si="77"/>
        <v>14224.400350950695</v>
      </c>
      <c r="W140" s="49">
        <f t="shared" si="77"/>
        <v>15035.995731048739</v>
      </c>
      <c r="X140" s="49">
        <f t="shared" si="77"/>
        <v>15344.59596224739</v>
      </c>
      <c r="Y140" s="49">
        <f t="shared" si="77"/>
        <v>15540.9111648662</v>
      </c>
      <c r="Z140" s="49">
        <f t="shared" si="77"/>
        <v>15661.021630310453</v>
      </c>
      <c r="AA140" s="49">
        <f t="shared" si="77"/>
        <v>15847.295108544226</v>
      </c>
      <c r="AB140" s="49">
        <f t="shared" si="77"/>
        <v>16759.592007600004</v>
      </c>
    </row>
    <row r="141" spans="6:28" ht="12.75">
      <c r="F141" s="44" t="s">
        <v>27</v>
      </c>
      <c r="G141" s="53">
        <f aca="true" t="shared" si="78" ref="G141:AB141">ABS($F$63-G140)/$F$63</f>
        <v>25172.923575312012</v>
      </c>
      <c r="H141" s="53">
        <f t="shared" si="78"/>
        <v>11843.302539478866</v>
      </c>
      <c r="I141" s="53">
        <f t="shared" si="78"/>
        <v>6188.1187391949825</v>
      </c>
      <c r="J141" s="53">
        <f t="shared" si="78"/>
        <v>2797.3123098724827</v>
      </c>
      <c r="K141" s="53">
        <f t="shared" si="78"/>
        <v>1286.3800586230127</v>
      </c>
      <c r="L141" s="53">
        <f t="shared" si="78"/>
        <v>598.0585722998393</v>
      </c>
      <c r="M141" s="53">
        <f t="shared" si="78"/>
        <v>261.8300241439346</v>
      </c>
      <c r="N141" s="53">
        <f t="shared" si="78"/>
        <v>113.84717579922724</v>
      </c>
      <c r="O141" s="53">
        <f t="shared" si="78"/>
        <v>51.54350027655818</v>
      </c>
      <c r="P141" s="53">
        <f t="shared" si="78"/>
        <v>23.140222138825553</v>
      </c>
      <c r="Q141" s="53">
        <f t="shared" si="78"/>
        <v>10.492071701438675</v>
      </c>
      <c r="R141" s="53">
        <f t="shared" si="78"/>
        <v>4.602833653998669</v>
      </c>
      <c r="S141" s="53">
        <f t="shared" si="78"/>
        <v>1.949612148091546</v>
      </c>
      <c r="T141" s="53">
        <f t="shared" si="78"/>
        <v>0.7707531075510571</v>
      </c>
      <c r="U141" s="53">
        <f t="shared" si="78"/>
        <v>0.2601118530357454</v>
      </c>
      <c r="V141" s="53">
        <f t="shared" si="78"/>
        <v>0.061900656139900104</v>
      </c>
      <c r="W141" s="53">
        <f t="shared" si="78"/>
        <v>0.00837593279372559</v>
      </c>
      <c r="X141" s="53">
        <f t="shared" si="78"/>
        <v>0.011976255506653648</v>
      </c>
      <c r="Y141" s="53">
        <f t="shared" si="78"/>
        <v>0.024923245061412656</v>
      </c>
      <c r="Z141" s="53">
        <f t="shared" si="78"/>
        <v>0.03284453144565412</v>
      </c>
      <c r="AA141" s="53">
        <f t="shared" si="78"/>
        <v>0.04512926917788205</v>
      </c>
      <c r="AB141" s="53">
        <f t="shared" si="78"/>
        <v>0.10529525869550906</v>
      </c>
    </row>
    <row r="142" spans="6:28" ht="12.75">
      <c r="F142" s="44" t="s">
        <v>28</v>
      </c>
      <c r="G142" s="49">
        <f>ABS($F$63-G140)/ABS($F$62)</f>
        <v>7340327695.624155</v>
      </c>
      <c r="H142" s="49">
        <f aca="true" t="shared" si="79" ref="H142:AB142">ABS($F$63-H140)/ABS($F$62)</f>
        <v>3453461469.348424</v>
      </c>
      <c r="I142" s="49">
        <f t="shared" si="79"/>
        <v>1804431623.8925679</v>
      </c>
      <c r="J142" s="99">
        <f>ABS($F$63-J140)/ABS($F$62)</f>
        <v>815685510.6653165</v>
      </c>
      <c r="K142" s="99">
        <f t="shared" si="79"/>
        <v>375103477.47886044</v>
      </c>
      <c r="L142" s="49">
        <f t="shared" si="79"/>
        <v>174391579.45735505</v>
      </c>
      <c r="M142" s="49">
        <f t="shared" si="79"/>
        <v>76348628.00181694</v>
      </c>
      <c r="N142" s="49">
        <f t="shared" si="79"/>
        <v>33197398.58930159</v>
      </c>
      <c r="O142" s="49">
        <f t="shared" si="79"/>
        <v>15029886.436412532</v>
      </c>
      <c r="P142" s="49">
        <f t="shared" si="79"/>
        <v>6747599.774827152</v>
      </c>
      <c r="Q142" s="49">
        <f t="shared" si="79"/>
        <v>3059447.754017589</v>
      </c>
      <c r="R142" s="49">
        <f t="shared" si="79"/>
        <v>1342168.5902996503</v>
      </c>
      <c r="S142" s="49">
        <f t="shared" si="79"/>
        <v>568499.4038752329</v>
      </c>
      <c r="T142" s="49">
        <f t="shared" si="79"/>
        <v>224748.6417268592</v>
      </c>
      <c r="U142" s="49">
        <f t="shared" si="79"/>
        <v>75847.61591501939</v>
      </c>
      <c r="V142" s="49">
        <f t="shared" si="79"/>
        <v>18049.99325094818</v>
      </c>
      <c r="W142" s="49">
        <f t="shared" si="79"/>
        <v>2442.3897875242524</v>
      </c>
      <c r="X142" s="49">
        <f t="shared" si="79"/>
        <v>3492.230043219024</v>
      </c>
      <c r="Y142" s="49">
        <f t="shared" si="79"/>
        <v>7267.52240127308</v>
      </c>
      <c r="Z142" s="49">
        <f t="shared" si="79"/>
        <v>9577.339044431797</v>
      </c>
      <c r="AA142" s="49">
        <f t="shared" si="79"/>
        <v>13159.521318158184</v>
      </c>
      <c r="AB142" s="49">
        <f t="shared" si="79"/>
        <v>30703.69245384623</v>
      </c>
    </row>
    <row r="143" spans="6:28" ht="12.75">
      <c r="F143" s="44" t="s">
        <v>39</v>
      </c>
      <c r="G143" s="49">
        <f>(G142*$F$62)+$F$63</f>
        <v>381712203.172456</v>
      </c>
      <c r="H143" s="49">
        <f aca="true" t="shared" si="80" ref="H143:AB143">(H142*$F$62)+$F$63</f>
        <v>179595159.40611804</v>
      </c>
      <c r="I143" s="49">
        <f t="shared" si="80"/>
        <v>93845607.44241352</v>
      </c>
      <c r="J143" s="99">
        <f t="shared" si="80"/>
        <v>42430809.554596454</v>
      </c>
      <c r="K143" s="99">
        <f t="shared" si="80"/>
        <v>19520543.828900743</v>
      </c>
      <c r="L143" s="49">
        <f t="shared" si="80"/>
        <v>9083525.131782463</v>
      </c>
      <c r="M143" s="49">
        <f t="shared" si="80"/>
        <v>3985291.656094481</v>
      </c>
      <c r="N143" s="49">
        <f t="shared" si="80"/>
        <v>1741427.7266436827</v>
      </c>
      <c r="O143" s="49">
        <f t="shared" si="80"/>
        <v>796717.0946934517</v>
      </c>
      <c r="P143" s="49">
        <f t="shared" si="80"/>
        <v>366038.18829101184</v>
      </c>
      <c r="Q143" s="49">
        <f t="shared" si="80"/>
        <v>174254.28320891462</v>
      </c>
      <c r="R143" s="49">
        <f t="shared" si="80"/>
        <v>84955.76669558181</v>
      </c>
      <c r="S143" s="49">
        <f t="shared" si="80"/>
        <v>44724.96900151211</v>
      </c>
      <c r="T143" s="49">
        <f t="shared" si="80"/>
        <v>26849.92936979668</v>
      </c>
      <c r="U143" s="49">
        <f t="shared" si="80"/>
        <v>19107.07602758101</v>
      </c>
      <c r="V143" s="49">
        <f t="shared" si="80"/>
        <v>16101.599649049305</v>
      </c>
      <c r="W143" s="49">
        <f t="shared" si="80"/>
        <v>15290.004268951261</v>
      </c>
      <c r="X143" s="49">
        <f t="shared" si="80"/>
        <v>15344.59596224739</v>
      </c>
      <c r="Y143" s="49">
        <f t="shared" si="80"/>
        <v>15540.9111648662</v>
      </c>
      <c r="Z143" s="49">
        <f t="shared" si="80"/>
        <v>15661.021630310453</v>
      </c>
      <c r="AA143" s="49">
        <f t="shared" si="80"/>
        <v>15847.295108544226</v>
      </c>
      <c r="AB143" s="49">
        <f t="shared" si="80"/>
        <v>16759.592007600004</v>
      </c>
    </row>
    <row r="144" spans="6:30" ht="12.75">
      <c r="F144" s="44" t="s">
        <v>40</v>
      </c>
      <c r="G144" s="54">
        <f>ROUND((((POWER((G140),2)*G$59+(G140)*G$60+G$61)-G$58)*6)*16,0)/16</f>
        <v>6549067306189.8125</v>
      </c>
      <c r="H144" s="54">
        <f aca="true" t="shared" si="81" ref="H144:AB144">ROUND((((POWER((H140),2)*H$59+(H140)*H$60+H$61)-H$58)*6)*16,0)/16</f>
        <v>889563405285.75</v>
      </c>
      <c r="I144" s="54">
        <f t="shared" si="81"/>
        <v>156315799064.6875</v>
      </c>
      <c r="J144" s="54">
        <f t="shared" si="81"/>
        <v>18354389128.1875</v>
      </c>
      <c r="K144" s="54">
        <f t="shared" si="81"/>
        <v>2298079692.375</v>
      </c>
      <c r="L144" s="54">
        <f t="shared" si="81"/>
        <v>289083334.8125</v>
      </c>
      <c r="M144" s="54">
        <f t="shared" si="81"/>
        <v>32784616</v>
      </c>
      <c r="N144" s="54">
        <f t="shared" si="81"/>
        <v>3425881.6875</v>
      </c>
      <c r="O144" s="54">
        <f t="shared" si="81"/>
        <v>377028.6875</v>
      </c>
      <c r="P144" s="54">
        <f t="shared" si="81"/>
        <v>41284.5</v>
      </c>
      <c r="Q144" s="54">
        <f t="shared" si="81"/>
        <v>4648.625</v>
      </c>
      <c r="R144" s="54">
        <f t="shared" si="81"/>
        <v>386.875</v>
      </c>
      <c r="S144" s="54">
        <f t="shared" si="81"/>
        <v>8.25</v>
      </c>
      <c r="T144" s="54">
        <f t="shared" si="81"/>
        <v>0.125</v>
      </c>
      <c r="U144" s="54">
        <f t="shared" si="81"/>
        <v>5.625</v>
      </c>
      <c r="V144" s="54">
        <f t="shared" si="81"/>
        <v>4.0625</v>
      </c>
      <c r="W144" s="54">
        <f t="shared" si="81"/>
        <v>2.875</v>
      </c>
      <c r="X144" s="54">
        <f t="shared" si="81"/>
        <v>1.625</v>
      </c>
      <c r="Y144" s="54">
        <f t="shared" si="81"/>
        <v>0.375</v>
      </c>
      <c r="Z144" s="54">
        <f t="shared" si="81"/>
        <v>-0.1875</v>
      </c>
      <c r="AA144" s="54">
        <f t="shared" si="81"/>
        <v>-0.75</v>
      </c>
      <c r="AB144" s="54">
        <f t="shared" si="81"/>
        <v>-1.3125</v>
      </c>
      <c r="AC144"/>
      <c r="AD144"/>
    </row>
    <row r="145" spans="6:30" ht="12.75">
      <c r="F145" s="44" t="s">
        <v>29</v>
      </c>
      <c r="G145" s="56">
        <f>IF($F$64="F",ROUND((G177-G144)*16,0)/16,IF($F$64="FW",ROUND((G179-G144)*16,0)/16,ROUND((G181+G144)*16,0)/16))</f>
        <v>-6549067306178.625</v>
      </c>
      <c r="H145" s="56">
        <f aca="true" t="shared" si="82" ref="H145:AB145">IF($F$64="F",ROUND((H177-H144)*16,0)/16,IF($F$64="FW",ROUND((H179-H144)*16,0)/16,ROUND((H181+H144)*16,0)/16))</f>
        <v>-889563405274.375</v>
      </c>
      <c r="I145" s="56">
        <f t="shared" si="82"/>
        <v>-156315799053.375</v>
      </c>
      <c r="J145" s="56">
        <f t="shared" si="82"/>
        <v>-18354389117</v>
      </c>
      <c r="K145" s="56">
        <f t="shared" si="82"/>
        <v>-2298079680.9375</v>
      </c>
      <c r="L145" s="56">
        <f t="shared" si="82"/>
        <v>-289083323.3125</v>
      </c>
      <c r="M145" s="56">
        <f t="shared" si="82"/>
        <v>-32784603.875</v>
      </c>
      <c r="N145" s="56">
        <f t="shared" si="82"/>
        <v>-3425869.125</v>
      </c>
      <c r="O145" s="56">
        <f t="shared" si="82"/>
        <v>-377016.625</v>
      </c>
      <c r="P145" s="56">
        <f t="shared" si="82"/>
        <v>-41272.3125</v>
      </c>
      <c r="Q145" s="56">
        <f t="shared" si="82"/>
        <v>-4635.6875</v>
      </c>
      <c r="R145" s="56">
        <f t="shared" si="82"/>
        <v>-373.1875</v>
      </c>
      <c r="S145" s="56">
        <f t="shared" si="82"/>
        <v>6.6875</v>
      </c>
      <c r="T145" s="56">
        <f t="shared" si="82"/>
        <v>14</v>
      </c>
      <c r="U145" s="56">
        <f t="shared" si="82"/>
        <v>10.8125</v>
      </c>
      <c r="V145" s="56">
        <f t="shared" si="82"/>
        <v>10</v>
      </c>
      <c r="W145" s="56">
        <f t="shared" si="82"/>
        <v>13.25</v>
      </c>
      <c r="X145" s="56">
        <f t="shared" si="82"/>
        <v>17</v>
      </c>
      <c r="Y145" s="56">
        <f t="shared" si="82"/>
        <v>15.8125</v>
      </c>
      <c r="Z145" s="56">
        <f t="shared" si="82"/>
        <v>18.0625</v>
      </c>
      <c r="AA145" s="56">
        <f t="shared" si="82"/>
        <v>21.125</v>
      </c>
      <c r="AB145" s="56">
        <f t="shared" si="82"/>
        <v>24.625</v>
      </c>
      <c r="AC145"/>
      <c r="AD145"/>
    </row>
    <row r="146" spans="2:28" ht="13.5" thickBot="1">
      <c r="B146" s="1"/>
      <c r="F146" s="44" t="s">
        <v>30</v>
      </c>
      <c r="G146" s="57">
        <f>IF($F$64="F",ROUND((G178-G144)*16,0)/16,IF($F$64="FW",ROUND((G180-G144)*16,0)/16,ROUND((G182+G144)*16,0)/16))</f>
        <v>-6549067306178.25</v>
      </c>
      <c r="H146" s="57">
        <f aca="true" t="shared" si="83" ref="H146:AB146">IF($F$64="F",ROUND((H178-H144)*16,0)/16,IF($F$64="FW",ROUND((H180-H144)*16,0)/16,ROUND((H182+H144)*16,0)/16))</f>
        <v>-889563405274</v>
      </c>
      <c r="I146" s="57">
        <f t="shared" si="83"/>
        <v>-156315799053</v>
      </c>
      <c r="J146" s="57">
        <f t="shared" si="83"/>
        <v>-18354389116.625</v>
      </c>
      <c r="K146" s="57">
        <f t="shared" si="83"/>
        <v>-2298079680.5625</v>
      </c>
      <c r="L146" s="57">
        <f t="shared" si="83"/>
        <v>-289083322.875</v>
      </c>
      <c r="M146" s="57">
        <f t="shared" si="83"/>
        <v>-32784603.4375</v>
      </c>
      <c r="N146" s="57">
        <f t="shared" si="83"/>
        <v>-3425868.5625</v>
      </c>
      <c r="O146" s="57">
        <f t="shared" si="83"/>
        <v>-377016.0625</v>
      </c>
      <c r="P146" s="57">
        <f t="shared" si="83"/>
        <v>-41271.6875</v>
      </c>
      <c r="Q146" s="57">
        <f t="shared" si="83"/>
        <v>-4635.0625</v>
      </c>
      <c r="R146" s="57">
        <f t="shared" si="83"/>
        <v>-372.5625</v>
      </c>
      <c r="S146" s="57">
        <f t="shared" si="83"/>
        <v>7.4375</v>
      </c>
      <c r="T146" s="57">
        <f t="shared" si="83"/>
        <v>15.125</v>
      </c>
      <c r="U146" s="57">
        <f t="shared" si="83"/>
        <v>11.9375</v>
      </c>
      <c r="V146" s="57">
        <f t="shared" si="83"/>
        <v>11.25</v>
      </c>
      <c r="W146" s="57">
        <f t="shared" si="83"/>
        <v>14.5</v>
      </c>
      <c r="X146" s="57">
        <f t="shared" si="83"/>
        <v>18.5</v>
      </c>
      <c r="Y146" s="57">
        <f t="shared" si="83"/>
        <v>17.5625</v>
      </c>
      <c r="Z146" s="57">
        <f t="shared" si="83"/>
        <v>19.9375</v>
      </c>
      <c r="AA146" s="57">
        <f t="shared" si="83"/>
        <v>23.375</v>
      </c>
      <c r="AB146" s="57">
        <f t="shared" si="83"/>
        <v>27.125</v>
      </c>
    </row>
    <row r="147" spans="3:28" ht="12.75">
      <c r="C147" s="1"/>
      <c r="F147" s="44"/>
      <c r="G147" s="97">
        <f>IF(G139="PASS",1,0)</f>
        <v>0</v>
      </c>
      <c r="H147" s="97">
        <f aca="true" t="shared" si="84" ref="H147:AB147">IF(H139="PASS",1,0)</f>
        <v>0</v>
      </c>
      <c r="I147" s="97">
        <f>IF(I139="PASS",1,0)</f>
        <v>0</v>
      </c>
      <c r="J147" s="97">
        <f>IF(J139="PASS",1,0)</f>
        <v>0</v>
      </c>
      <c r="K147" s="97">
        <f t="shared" si="84"/>
        <v>0</v>
      </c>
      <c r="L147" s="97">
        <f t="shared" si="84"/>
        <v>0</v>
      </c>
      <c r="M147" s="97">
        <f t="shared" si="84"/>
        <v>0</v>
      </c>
      <c r="N147" s="97">
        <f t="shared" si="84"/>
        <v>0</v>
      </c>
      <c r="O147" s="97">
        <f t="shared" si="84"/>
        <v>0</v>
      </c>
      <c r="P147" s="97">
        <f t="shared" si="84"/>
        <v>0</v>
      </c>
      <c r="Q147" s="97">
        <f t="shared" si="84"/>
        <v>0</v>
      </c>
      <c r="R147" s="97">
        <f t="shared" si="84"/>
        <v>0</v>
      </c>
      <c r="S147" s="97">
        <f t="shared" si="84"/>
        <v>0</v>
      </c>
      <c r="T147" s="97">
        <f t="shared" si="84"/>
        <v>0</v>
      </c>
      <c r="U147" s="97">
        <f t="shared" si="84"/>
        <v>0</v>
      </c>
      <c r="V147" s="97">
        <f t="shared" si="84"/>
        <v>0</v>
      </c>
      <c r="W147" s="97">
        <f t="shared" si="84"/>
        <v>0</v>
      </c>
      <c r="X147" s="97">
        <f t="shared" si="84"/>
        <v>1</v>
      </c>
      <c r="Y147" s="97">
        <f t="shared" si="84"/>
        <v>1</v>
      </c>
      <c r="Z147" s="97">
        <f t="shared" si="84"/>
        <v>0</v>
      </c>
      <c r="AA147" s="97">
        <f t="shared" si="84"/>
        <v>0</v>
      </c>
      <c r="AB147" s="97">
        <f t="shared" si="84"/>
        <v>0</v>
      </c>
    </row>
    <row r="148" spans="29:30" ht="13.5" thickBot="1">
      <c r="AC148"/>
      <c r="AD148"/>
    </row>
    <row r="149" spans="5:30" ht="12.75">
      <c r="E149" s="58"/>
      <c r="F149" s="59" t="s">
        <v>49</v>
      </c>
      <c r="G149" s="60">
        <f aca="true" t="shared" si="85" ref="G149:AB154">ROUND(G184*16,0)/16</f>
        <v>3.375</v>
      </c>
      <c r="H149" s="60">
        <f t="shared" si="85"/>
        <v>3.375</v>
      </c>
      <c r="I149" s="60">
        <f t="shared" si="85"/>
        <v>3.375</v>
      </c>
      <c r="J149" s="60">
        <f aca="true" t="shared" si="86" ref="J149:J154">ROUND(J184*16,0)/16</f>
        <v>3.375</v>
      </c>
      <c r="K149" s="60">
        <f t="shared" si="85"/>
        <v>3.5625</v>
      </c>
      <c r="L149" s="60">
        <f t="shared" si="85"/>
        <v>3.75</v>
      </c>
      <c r="M149" s="60">
        <f t="shared" si="85"/>
        <v>4</v>
      </c>
      <c r="N149" s="60">
        <f t="shared" si="85"/>
        <v>4.5</v>
      </c>
      <c r="O149" s="60">
        <f t="shared" si="85"/>
        <v>4.375</v>
      </c>
      <c r="P149" s="60">
        <f t="shared" si="85"/>
        <v>4.5625</v>
      </c>
      <c r="Q149" s="60">
        <f t="shared" si="85"/>
        <v>4.8125</v>
      </c>
      <c r="R149" s="60">
        <f t="shared" si="85"/>
        <v>5</v>
      </c>
      <c r="S149" s="60">
        <f t="shared" si="85"/>
        <v>5.625</v>
      </c>
      <c r="T149" s="60">
        <f t="shared" si="85"/>
        <v>6.125</v>
      </c>
      <c r="U149" s="60">
        <f t="shared" si="85"/>
        <v>6.5625</v>
      </c>
      <c r="V149" s="60">
        <f t="shared" si="85"/>
        <v>6.3125</v>
      </c>
      <c r="W149" s="60">
        <f t="shared" si="85"/>
        <v>6.875</v>
      </c>
      <c r="X149" s="60">
        <f t="shared" si="85"/>
        <v>8.125</v>
      </c>
      <c r="Y149" s="60">
        <f t="shared" si="85"/>
        <v>8.3125</v>
      </c>
      <c r="Z149" s="60">
        <f t="shared" si="85"/>
        <v>9</v>
      </c>
      <c r="AA149" s="60">
        <f t="shared" si="85"/>
        <v>10.25</v>
      </c>
      <c r="AB149" s="60">
        <f t="shared" si="85"/>
        <v>11.3125</v>
      </c>
      <c r="AC149"/>
      <c r="AD149"/>
    </row>
    <row r="150" spans="5:28" ht="12.75">
      <c r="E150" s="61"/>
      <c r="F150" s="62" t="s">
        <v>50</v>
      </c>
      <c r="G150" s="60">
        <f t="shared" si="85"/>
        <v>3.75</v>
      </c>
      <c r="H150" s="60">
        <f t="shared" si="85"/>
        <v>3.75</v>
      </c>
      <c r="I150" s="60">
        <f t="shared" si="85"/>
        <v>3.75</v>
      </c>
      <c r="J150" s="60">
        <f t="shared" si="86"/>
        <v>3.75</v>
      </c>
      <c r="K150" s="60">
        <f t="shared" si="85"/>
        <v>3.9375</v>
      </c>
      <c r="L150" s="60">
        <f t="shared" si="85"/>
        <v>4.1875</v>
      </c>
      <c r="M150" s="60">
        <f t="shared" si="85"/>
        <v>4.4375</v>
      </c>
      <c r="N150" s="60">
        <f t="shared" si="85"/>
        <v>5.0625</v>
      </c>
      <c r="O150" s="60">
        <f t="shared" si="85"/>
        <v>4.9375</v>
      </c>
      <c r="P150" s="60">
        <f t="shared" si="85"/>
        <v>5.1875</v>
      </c>
      <c r="Q150" s="60">
        <f t="shared" si="85"/>
        <v>5.4375</v>
      </c>
      <c r="R150" s="60">
        <f t="shared" si="85"/>
        <v>5.625</v>
      </c>
      <c r="S150" s="60">
        <f t="shared" si="85"/>
        <v>6.375</v>
      </c>
      <c r="T150" s="60">
        <f t="shared" si="85"/>
        <v>6.8125</v>
      </c>
      <c r="U150" s="60">
        <f t="shared" si="85"/>
        <v>7.5</v>
      </c>
      <c r="V150" s="60">
        <f t="shared" si="85"/>
        <v>7</v>
      </c>
      <c r="W150" s="60">
        <f t="shared" si="85"/>
        <v>7.75</v>
      </c>
      <c r="X150" s="60">
        <f t="shared" si="85"/>
        <v>9.125</v>
      </c>
      <c r="Y150" s="60">
        <f t="shared" si="85"/>
        <v>9</v>
      </c>
      <c r="Z150" s="60">
        <f t="shared" si="85"/>
        <v>9.8125</v>
      </c>
      <c r="AA150" s="60">
        <f t="shared" si="85"/>
        <v>11.25</v>
      </c>
      <c r="AB150" s="60">
        <f t="shared" si="85"/>
        <v>12.4375</v>
      </c>
    </row>
    <row r="151" spans="5:28" ht="12.75">
      <c r="E151" s="63" t="s">
        <v>34</v>
      </c>
      <c r="F151" s="62" t="s">
        <v>51</v>
      </c>
      <c r="G151" s="60">
        <f t="shared" si="85"/>
        <v>3.375</v>
      </c>
      <c r="H151" s="60">
        <f t="shared" si="85"/>
        <v>3.375</v>
      </c>
      <c r="I151" s="60">
        <f t="shared" si="85"/>
        <v>3.375</v>
      </c>
      <c r="J151" s="60">
        <f t="shared" si="86"/>
        <v>3.375</v>
      </c>
      <c r="K151" s="60">
        <f t="shared" si="85"/>
        <v>3.5625</v>
      </c>
      <c r="L151" s="60">
        <f t="shared" si="85"/>
        <v>3.75</v>
      </c>
      <c r="M151" s="60">
        <f t="shared" si="85"/>
        <v>4</v>
      </c>
      <c r="N151" s="60">
        <f t="shared" si="85"/>
        <v>4.5</v>
      </c>
      <c r="O151" s="60">
        <f t="shared" si="85"/>
        <v>4.375</v>
      </c>
      <c r="P151" s="60">
        <f t="shared" si="85"/>
        <v>4.5</v>
      </c>
      <c r="Q151" s="60">
        <f t="shared" si="85"/>
        <v>4.75</v>
      </c>
      <c r="R151" s="60">
        <f t="shared" si="85"/>
        <v>5</v>
      </c>
      <c r="S151" s="60">
        <f t="shared" si="85"/>
        <v>5.625</v>
      </c>
      <c r="T151" s="60">
        <f t="shared" si="85"/>
        <v>6.3125</v>
      </c>
      <c r="U151" s="60">
        <f t="shared" si="85"/>
        <v>6.625</v>
      </c>
      <c r="V151" s="60">
        <f t="shared" si="85"/>
        <v>6.4375</v>
      </c>
      <c r="W151" s="60">
        <f t="shared" si="85"/>
        <v>7.0625</v>
      </c>
      <c r="X151" s="60">
        <f t="shared" si="85"/>
        <v>8.4375</v>
      </c>
      <c r="Y151" s="60">
        <f t="shared" si="85"/>
        <v>9.1875</v>
      </c>
      <c r="Z151" s="60">
        <f t="shared" si="85"/>
        <v>9.875</v>
      </c>
      <c r="AA151" s="60">
        <f t="shared" si="85"/>
        <v>11.375</v>
      </c>
      <c r="AB151" s="60">
        <f t="shared" si="85"/>
        <v>12.4375</v>
      </c>
    </row>
    <row r="152" spans="5:28" ht="12.75">
      <c r="E152" s="61"/>
      <c r="F152" s="62" t="s">
        <v>52</v>
      </c>
      <c r="G152" s="60">
        <f t="shared" si="85"/>
        <v>3.5625</v>
      </c>
      <c r="H152" s="60">
        <f t="shared" si="85"/>
        <v>3.5625</v>
      </c>
      <c r="I152" s="60">
        <f t="shared" si="85"/>
        <v>3.5625</v>
      </c>
      <c r="J152" s="60">
        <f t="shared" si="86"/>
        <v>3.5625</v>
      </c>
      <c r="K152" s="60">
        <f t="shared" si="85"/>
        <v>3.75</v>
      </c>
      <c r="L152" s="60">
        <f t="shared" si="85"/>
        <v>4</v>
      </c>
      <c r="M152" s="60">
        <f t="shared" si="85"/>
        <v>4.25</v>
      </c>
      <c r="N152" s="60">
        <f t="shared" si="85"/>
        <v>4.875</v>
      </c>
      <c r="O152" s="60">
        <f t="shared" si="85"/>
        <v>4.75</v>
      </c>
      <c r="P152" s="60">
        <f t="shared" si="85"/>
        <v>4.875</v>
      </c>
      <c r="Q152" s="60">
        <f t="shared" si="85"/>
        <v>5.125</v>
      </c>
      <c r="R152" s="60">
        <f t="shared" si="85"/>
        <v>5.375</v>
      </c>
      <c r="S152" s="60">
        <f t="shared" si="85"/>
        <v>6.125</v>
      </c>
      <c r="T152" s="60">
        <f t="shared" si="85"/>
        <v>7.0625</v>
      </c>
      <c r="U152" s="60">
        <f t="shared" si="85"/>
        <v>7.375</v>
      </c>
      <c r="V152" s="60">
        <f t="shared" si="85"/>
        <v>7.1875</v>
      </c>
      <c r="W152" s="60">
        <f t="shared" si="85"/>
        <v>7.8125</v>
      </c>
      <c r="X152" s="60">
        <f t="shared" si="85"/>
        <v>9.4375</v>
      </c>
      <c r="Y152" s="60">
        <f t="shared" si="85"/>
        <v>10.4375</v>
      </c>
      <c r="Z152" s="60">
        <f t="shared" si="85"/>
        <v>11.125</v>
      </c>
      <c r="AA152" s="60">
        <f t="shared" si="85"/>
        <v>12.875</v>
      </c>
      <c r="AB152" s="60">
        <f t="shared" si="85"/>
        <v>14.1875</v>
      </c>
    </row>
    <row r="153" spans="5:28" ht="12.75">
      <c r="E153" s="61"/>
      <c r="F153" s="62" t="s">
        <v>53</v>
      </c>
      <c r="G153" s="60">
        <f t="shared" si="85"/>
        <v>3.375</v>
      </c>
      <c r="H153" s="60">
        <f t="shared" si="85"/>
        <v>3.375</v>
      </c>
      <c r="I153" s="60">
        <f t="shared" si="85"/>
        <v>3.375</v>
      </c>
      <c r="J153" s="60">
        <f t="shared" si="86"/>
        <v>3.375</v>
      </c>
      <c r="K153" s="60">
        <f t="shared" si="85"/>
        <v>3.5625</v>
      </c>
      <c r="L153" s="60">
        <f t="shared" si="85"/>
        <v>3.6875</v>
      </c>
      <c r="M153" s="60">
        <f t="shared" si="85"/>
        <v>3.875</v>
      </c>
      <c r="N153" s="60">
        <f t="shared" si="85"/>
        <v>4.625</v>
      </c>
      <c r="O153" s="60">
        <f t="shared" si="85"/>
        <v>4.5</v>
      </c>
      <c r="P153" s="60">
        <f t="shared" si="85"/>
        <v>4.625</v>
      </c>
      <c r="Q153" s="60">
        <f t="shared" si="85"/>
        <v>5.125</v>
      </c>
      <c r="R153" s="60">
        <f t="shared" si="85"/>
        <v>5.25</v>
      </c>
      <c r="S153" s="60">
        <f t="shared" si="85"/>
        <v>6</v>
      </c>
      <c r="T153" s="60">
        <f t="shared" si="85"/>
        <v>6.8125</v>
      </c>
      <c r="U153" s="60">
        <f t="shared" si="85"/>
        <v>7.625</v>
      </c>
      <c r="V153" s="60">
        <f t="shared" si="85"/>
        <v>7.6875</v>
      </c>
      <c r="W153" s="60">
        <f t="shared" si="85"/>
        <v>8.6875</v>
      </c>
      <c r="X153" s="60">
        <f t="shared" si="85"/>
        <v>9.6875</v>
      </c>
      <c r="Y153" s="60">
        <f t="shared" si="85"/>
        <v>11.1875</v>
      </c>
      <c r="Z153" s="60">
        <f t="shared" si="85"/>
        <v>11.625</v>
      </c>
      <c r="AA153" s="60">
        <f t="shared" si="85"/>
        <v>13.625</v>
      </c>
      <c r="AB153" s="60">
        <f t="shared" si="85"/>
        <v>15.6875</v>
      </c>
    </row>
    <row r="154" spans="5:28" ht="12.75">
      <c r="E154" s="61"/>
      <c r="F154" s="62" t="s">
        <v>54</v>
      </c>
      <c r="G154" s="60">
        <f t="shared" si="85"/>
        <v>3.5625</v>
      </c>
      <c r="H154" s="60">
        <f t="shared" si="85"/>
        <v>3.5625</v>
      </c>
      <c r="I154" s="60">
        <f t="shared" si="85"/>
        <v>3.5625</v>
      </c>
      <c r="J154" s="60">
        <f t="shared" si="86"/>
        <v>3.5625</v>
      </c>
      <c r="K154" s="60">
        <f t="shared" si="85"/>
        <v>3.75</v>
      </c>
      <c r="L154" s="60">
        <f t="shared" si="85"/>
        <v>3.9375</v>
      </c>
      <c r="M154" s="60">
        <f t="shared" si="85"/>
        <v>4.125</v>
      </c>
      <c r="N154" s="60">
        <f t="shared" si="85"/>
        <v>5</v>
      </c>
      <c r="O154" s="60">
        <f t="shared" si="85"/>
        <v>4.875</v>
      </c>
      <c r="P154" s="60">
        <f t="shared" si="85"/>
        <v>5</v>
      </c>
      <c r="Q154" s="60">
        <f t="shared" si="85"/>
        <v>5.5</v>
      </c>
      <c r="R154" s="60">
        <f t="shared" si="85"/>
        <v>5.625</v>
      </c>
      <c r="S154" s="60">
        <f t="shared" si="85"/>
        <v>6.5</v>
      </c>
      <c r="T154" s="60">
        <f t="shared" si="85"/>
        <v>7.5625</v>
      </c>
      <c r="U154" s="60">
        <f t="shared" si="85"/>
        <v>8.375</v>
      </c>
      <c r="V154" s="60">
        <f t="shared" si="85"/>
        <v>8.4375</v>
      </c>
      <c r="W154" s="60">
        <f t="shared" si="85"/>
        <v>9.4375</v>
      </c>
      <c r="X154" s="60">
        <f t="shared" si="85"/>
        <v>10.6875</v>
      </c>
      <c r="Y154" s="60">
        <f t="shared" si="85"/>
        <v>12.4375</v>
      </c>
      <c r="Z154" s="60">
        <f t="shared" si="85"/>
        <v>12.875</v>
      </c>
      <c r="AA154" s="60">
        <f t="shared" si="85"/>
        <v>15.125</v>
      </c>
      <c r="AB154" s="60">
        <f t="shared" si="85"/>
        <v>17.4375</v>
      </c>
    </row>
    <row r="155" spans="5:6" ht="12.75">
      <c r="E155" s="38"/>
      <c r="F155" s="64"/>
    </row>
    <row r="156" spans="5:28" ht="12.75">
      <c r="E156" s="38"/>
      <c r="F156" s="62" t="s">
        <v>49</v>
      </c>
      <c r="G156" s="60">
        <f aca="true" t="shared" si="87" ref="G156:AB161">ROUND(G191*16,0)/16</f>
        <v>4.9375</v>
      </c>
      <c r="H156" s="60">
        <f t="shared" si="87"/>
        <v>5</v>
      </c>
      <c r="I156" s="60">
        <f t="shared" si="87"/>
        <v>5</v>
      </c>
      <c r="J156" s="60">
        <f aca="true" t="shared" si="88" ref="J156:J161">ROUND(J191*16,0)/16</f>
        <v>4.9375</v>
      </c>
      <c r="K156" s="60">
        <f t="shared" si="87"/>
        <v>5.125</v>
      </c>
      <c r="L156" s="60">
        <f t="shared" si="87"/>
        <v>5.3125</v>
      </c>
      <c r="M156" s="60">
        <f t="shared" si="87"/>
        <v>5.625</v>
      </c>
      <c r="N156" s="60">
        <f t="shared" si="87"/>
        <v>6.125</v>
      </c>
      <c r="O156" s="60">
        <f t="shared" si="87"/>
        <v>5.9375</v>
      </c>
      <c r="P156" s="60">
        <f t="shared" si="87"/>
        <v>6.125</v>
      </c>
      <c r="Q156" s="60">
        <f t="shared" si="87"/>
        <v>6.4375</v>
      </c>
      <c r="R156" s="60">
        <f t="shared" si="87"/>
        <v>6.75</v>
      </c>
      <c r="S156" s="60">
        <f t="shared" si="87"/>
        <v>7.5</v>
      </c>
      <c r="T156" s="60">
        <f t="shared" si="87"/>
        <v>7.6875</v>
      </c>
      <c r="U156" s="60">
        <f t="shared" si="87"/>
        <v>8.5625</v>
      </c>
      <c r="V156" s="60">
        <f t="shared" si="87"/>
        <v>7.875</v>
      </c>
      <c r="W156" s="60">
        <f t="shared" si="87"/>
        <v>8.6875</v>
      </c>
      <c r="X156" s="60">
        <f t="shared" si="87"/>
        <v>10.1875</v>
      </c>
      <c r="Y156" s="60">
        <f t="shared" si="87"/>
        <v>9.875</v>
      </c>
      <c r="Z156" s="60">
        <f t="shared" si="87"/>
        <v>10.8125</v>
      </c>
      <c r="AA156" s="60">
        <f t="shared" si="87"/>
        <v>12.3125</v>
      </c>
      <c r="AB156" s="60">
        <f t="shared" si="87"/>
        <v>13.6875</v>
      </c>
    </row>
    <row r="157" spans="5:28" ht="12.75">
      <c r="E157" s="38"/>
      <c r="F157" s="62" t="s">
        <v>50</v>
      </c>
      <c r="G157" s="60">
        <f t="shared" si="87"/>
        <v>5.3125</v>
      </c>
      <c r="H157" s="60">
        <f t="shared" si="87"/>
        <v>5.375</v>
      </c>
      <c r="I157" s="60">
        <f t="shared" si="87"/>
        <v>5.375</v>
      </c>
      <c r="J157" s="60">
        <f t="shared" si="88"/>
        <v>5.3125</v>
      </c>
      <c r="K157" s="60">
        <f t="shared" si="87"/>
        <v>5.5</v>
      </c>
      <c r="L157" s="60">
        <f t="shared" si="87"/>
        <v>5.75</v>
      </c>
      <c r="M157" s="60">
        <f t="shared" si="87"/>
        <v>6.0625</v>
      </c>
      <c r="N157" s="60">
        <f t="shared" si="87"/>
        <v>6.6875</v>
      </c>
      <c r="O157" s="60">
        <f t="shared" si="87"/>
        <v>6.5</v>
      </c>
      <c r="P157" s="60">
        <f t="shared" si="87"/>
        <v>6.75</v>
      </c>
      <c r="Q157" s="60">
        <f t="shared" si="87"/>
        <v>7.0625</v>
      </c>
      <c r="R157" s="60">
        <f t="shared" si="87"/>
        <v>7.375</v>
      </c>
      <c r="S157" s="60">
        <f t="shared" si="87"/>
        <v>8.25</v>
      </c>
      <c r="T157" s="60">
        <f t="shared" si="87"/>
        <v>8.8125</v>
      </c>
      <c r="U157" s="60">
        <f t="shared" si="87"/>
        <v>9.6875</v>
      </c>
      <c r="V157" s="60">
        <f t="shared" si="87"/>
        <v>9.125</v>
      </c>
      <c r="W157" s="60">
        <f t="shared" si="87"/>
        <v>9.9375</v>
      </c>
      <c r="X157" s="60">
        <f t="shared" si="87"/>
        <v>11.6875</v>
      </c>
      <c r="Y157" s="60">
        <f t="shared" si="87"/>
        <v>11.5</v>
      </c>
      <c r="Z157" s="60">
        <f t="shared" si="87"/>
        <v>12.625</v>
      </c>
      <c r="AA157" s="60">
        <f t="shared" si="87"/>
        <v>14.375</v>
      </c>
      <c r="AB157" s="60">
        <f t="shared" si="87"/>
        <v>16.1875</v>
      </c>
    </row>
    <row r="158" spans="5:28" ht="12.75">
      <c r="E158" s="63" t="s">
        <v>42</v>
      </c>
      <c r="F158" s="62" t="s">
        <v>51</v>
      </c>
      <c r="G158" s="60">
        <f t="shared" si="87"/>
        <v>4.9375</v>
      </c>
      <c r="H158" s="60">
        <f t="shared" si="87"/>
        <v>5</v>
      </c>
      <c r="I158" s="60">
        <f t="shared" si="87"/>
        <v>5</v>
      </c>
      <c r="J158" s="60">
        <f t="shared" si="88"/>
        <v>4.9375</v>
      </c>
      <c r="K158" s="60">
        <f t="shared" si="87"/>
        <v>5.125</v>
      </c>
      <c r="L158" s="60">
        <f t="shared" si="87"/>
        <v>5.3125</v>
      </c>
      <c r="M158" s="60">
        <f t="shared" si="87"/>
        <v>5.625</v>
      </c>
      <c r="N158" s="60">
        <f t="shared" si="87"/>
        <v>6.125</v>
      </c>
      <c r="O158" s="60">
        <f t="shared" si="87"/>
        <v>5.9375</v>
      </c>
      <c r="P158" s="60">
        <f t="shared" si="87"/>
        <v>6.0625</v>
      </c>
      <c r="Q158" s="60">
        <f t="shared" si="87"/>
        <v>6.375</v>
      </c>
      <c r="R158" s="60">
        <f t="shared" si="87"/>
        <v>6.75</v>
      </c>
      <c r="S158" s="60">
        <f t="shared" si="87"/>
        <v>7.5</v>
      </c>
      <c r="T158" s="60">
        <f t="shared" si="87"/>
        <v>7.6875</v>
      </c>
      <c r="U158" s="60">
        <f t="shared" si="87"/>
        <v>8.5625</v>
      </c>
      <c r="V158" s="60">
        <f t="shared" si="87"/>
        <v>7.75</v>
      </c>
      <c r="W158" s="60">
        <f t="shared" si="87"/>
        <v>8.6875</v>
      </c>
      <c r="X158" s="60">
        <f t="shared" si="87"/>
        <v>10.1875</v>
      </c>
      <c r="Y158" s="60">
        <f t="shared" si="87"/>
        <v>9.875</v>
      </c>
      <c r="Z158" s="60">
        <f t="shared" si="87"/>
        <v>10.8125</v>
      </c>
      <c r="AA158" s="60">
        <f t="shared" si="87"/>
        <v>12.3125</v>
      </c>
      <c r="AB158" s="60">
        <f t="shared" si="87"/>
        <v>13.6875</v>
      </c>
    </row>
    <row r="159" spans="5:28" ht="12.75">
      <c r="E159" s="38"/>
      <c r="F159" s="62" t="s">
        <v>52</v>
      </c>
      <c r="G159" s="60">
        <f t="shared" si="87"/>
        <v>5.125</v>
      </c>
      <c r="H159" s="60">
        <f t="shared" si="87"/>
        <v>5.1875</v>
      </c>
      <c r="I159" s="60">
        <f t="shared" si="87"/>
        <v>5.1875</v>
      </c>
      <c r="J159" s="60">
        <f t="shared" si="88"/>
        <v>5.125</v>
      </c>
      <c r="K159" s="60">
        <f t="shared" si="87"/>
        <v>5.3125</v>
      </c>
      <c r="L159" s="60">
        <f t="shared" si="87"/>
        <v>5.5625</v>
      </c>
      <c r="M159" s="60">
        <f t="shared" si="87"/>
        <v>5.875</v>
      </c>
      <c r="N159" s="60">
        <f t="shared" si="87"/>
        <v>6.5</v>
      </c>
      <c r="O159" s="60">
        <f t="shared" si="87"/>
        <v>6.3125</v>
      </c>
      <c r="P159" s="60">
        <f t="shared" si="87"/>
        <v>6.4375</v>
      </c>
      <c r="Q159" s="60">
        <f t="shared" si="87"/>
        <v>6.75</v>
      </c>
      <c r="R159" s="60">
        <f t="shared" si="87"/>
        <v>7.125</v>
      </c>
      <c r="S159" s="60">
        <f t="shared" si="87"/>
        <v>8</v>
      </c>
      <c r="T159" s="60">
        <f t="shared" si="87"/>
        <v>8.4375</v>
      </c>
      <c r="U159" s="60">
        <f t="shared" si="87"/>
        <v>9.3125</v>
      </c>
      <c r="V159" s="60">
        <f t="shared" si="87"/>
        <v>8.5</v>
      </c>
      <c r="W159" s="60">
        <f t="shared" si="87"/>
        <v>9.4375</v>
      </c>
      <c r="X159" s="60">
        <f t="shared" si="87"/>
        <v>11.1875</v>
      </c>
      <c r="Y159" s="60">
        <f t="shared" si="87"/>
        <v>11.125</v>
      </c>
      <c r="Z159" s="60">
        <f t="shared" si="87"/>
        <v>12.0625</v>
      </c>
      <c r="AA159" s="60">
        <f t="shared" si="87"/>
        <v>13.8125</v>
      </c>
      <c r="AB159" s="60">
        <f t="shared" si="87"/>
        <v>15.4375</v>
      </c>
    </row>
    <row r="160" spans="5:28" ht="12.75">
      <c r="E160" s="38"/>
      <c r="F160" s="62" t="s">
        <v>53</v>
      </c>
      <c r="G160" s="60">
        <f t="shared" si="87"/>
        <v>4.9375</v>
      </c>
      <c r="H160" s="60">
        <f t="shared" si="87"/>
        <v>5</v>
      </c>
      <c r="I160" s="60">
        <f t="shared" si="87"/>
        <v>5</v>
      </c>
      <c r="J160" s="60">
        <f t="shared" si="88"/>
        <v>4.9375</v>
      </c>
      <c r="K160" s="60">
        <f t="shared" si="87"/>
        <v>5.125</v>
      </c>
      <c r="L160" s="60">
        <f t="shared" si="87"/>
        <v>5.25</v>
      </c>
      <c r="M160" s="60">
        <f t="shared" si="87"/>
        <v>5.5</v>
      </c>
      <c r="N160" s="60">
        <f t="shared" si="87"/>
        <v>6.25</v>
      </c>
      <c r="O160" s="60">
        <f t="shared" si="87"/>
        <v>6.0625</v>
      </c>
      <c r="P160" s="60">
        <f t="shared" si="87"/>
        <v>6.1875</v>
      </c>
      <c r="Q160" s="60">
        <f t="shared" si="87"/>
        <v>6.75</v>
      </c>
      <c r="R160" s="60">
        <f t="shared" si="87"/>
        <v>7</v>
      </c>
      <c r="S160" s="60">
        <f t="shared" si="87"/>
        <v>7.875</v>
      </c>
      <c r="T160" s="60">
        <f t="shared" si="87"/>
        <v>8.1875</v>
      </c>
      <c r="U160" s="60">
        <f t="shared" si="87"/>
        <v>9.5625</v>
      </c>
      <c r="V160" s="60">
        <f t="shared" si="87"/>
        <v>9</v>
      </c>
      <c r="W160" s="60">
        <f t="shared" si="87"/>
        <v>10.3125</v>
      </c>
      <c r="X160" s="60">
        <f t="shared" si="87"/>
        <v>11.4375</v>
      </c>
      <c r="Y160" s="60">
        <f t="shared" si="87"/>
        <v>11.875</v>
      </c>
      <c r="Z160" s="60">
        <f t="shared" si="87"/>
        <v>12.5625</v>
      </c>
      <c r="AA160" s="60">
        <f t="shared" si="87"/>
        <v>14.5625</v>
      </c>
      <c r="AB160" s="60">
        <f t="shared" si="87"/>
        <v>16.9375</v>
      </c>
    </row>
    <row r="161" spans="5:28" ht="12.75">
      <c r="E161" s="38"/>
      <c r="F161" s="62" t="s">
        <v>54</v>
      </c>
      <c r="G161" s="60">
        <f t="shared" si="87"/>
        <v>5.125</v>
      </c>
      <c r="H161" s="60">
        <f t="shared" si="87"/>
        <v>5.1875</v>
      </c>
      <c r="I161" s="60">
        <f t="shared" si="87"/>
        <v>5.1875</v>
      </c>
      <c r="J161" s="60">
        <f t="shared" si="88"/>
        <v>5.125</v>
      </c>
      <c r="K161" s="60">
        <f t="shared" si="87"/>
        <v>5.3125</v>
      </c>
      <c r="L161" s="60">
        <f t="shared" si="87"/>
        <v>5.5</v>
      </c>
      <c r="M161" s="60">
        <f t="shared" si="87"/>
        <v>5.75</v>
      </c>
      <c r="N161" s="60">
        <f t="shared" si="87"/>
        <v>6.625</v>
      </c>
      <c r="O161" s="60">
        <f t="shared" si="87"/>
        <v>6.4375</v>
      </c>
      <c r="P161" s="60">
        <f t="shared" si="87"/>
        <v>6.5625</v>
      </c>
      <c r="Q161" s="60">
        <f t="shared" si="87"/>
        <v>7.125</v>
      </c>
      <c r="R161" s="60">
        <f t="shared" si="87"/>
        <v>7.375</v>
      </c>
      <c r="S161" s="60">
        <f t="shared" si="87"/>
        <v>8.375</v>
      </c>
      <c r="T161" s="60">
        <f t="shared" si="87"/>
        <v>8.9375</v>
      </c>
      <c r="U161" s="60">
        <f t="shared" si="87"/>
        <v>10.3125</v>
      </c>
      <c r="V161" s="60">
        <f t="shared" si="87"/>
        <v>9.75</v>
      </c>
      <c r="W161" s="60">
        <f t="shared" si="87"/>
        <v>11.0625</v>
      </c>
      <c r="X161" s="60">
        <f t="shared" si="87"/>
        <v>12.4375</v>
      </c>
      <c r="Y161" s="60">
        <f t="shared" si="87"/>
        <v>13.125</v>
      </c>
      <c r="Z161" s="60">
        <f t="shared" si="87"/>
        <v>13.8125</v>
      </c>
      <c r="AA161" s="60">
        <f t="shared" si="87"/>
        <v>16.0625</v>
      </c>
      <c r="AB161" s="60">
        <f t="shared" si="87"/>
        <v>18.6875</v>
      </c>
    </row>
    <row r="162" spans="5:6" ht="12.75">
      <c r="E162" s="38"/>
      <c r="F162" s="64"/>
    </row>
    <row r="163" spans="5:28" ht="12.75">
      <c r="E163" s="38"/>
      <c r="F163" s="62" t="s">
        <v>49</v>
      </c>
      <c r="G163" s="60">
        <f aca="true" t="shared" si="89" ref="G163:AB168">ROUND(G198*16,0)/16</f>
        <v>6.5</v>
      </c>
      <c r="H163" s="60">
        <f t="shared" si="89"/>
        <v>6.5625</v>
      </c>
      <c r="I163" s="60">
        <f t="shared" si="89"/>
        <v>6.5625</v>
      </c>
      <c r="J163" s="60">
        <f aca="true" t="shared" si="90" ref="J163:J168">ROUND(J198*16,0)/16</f>
        <v>6.5</v>
      </c>
      <c r="K163" s="60">
        <f t="shared" si="89"/>
        <v>6.75</v>
      </c>
      <c r="L163" s="60">
        <f t="shared" si="89"/>
        <v>6.8125</v>
      </c>
      <c r="M163" s="60">
        <f t="shared" si="89"/>
        <v>7.25</v>
      </c>
      <c r="N163" s="60">
        <f t="shared" si="89"/>
        <v>7.6875</v>
      </c>
      <c r="O163" s="60">
        <f t="shared" si="89"/>
        <v>7.4375</v>
      </c>
      <c r="P163" s="60">
        <f t="shared" si="89"/>
        <v>7.625</v>
      </c>
      <c r="Q163" s="60">
        <f t="shared" si="89"/>
        <v>8.0625</v>
      </c>
      <c r="R163" s="60">
        <f t="shared" si="89"/>
        <v>8.5</v>
      </c>
      <c r="S163" s="60">
        <f t="shared" si="89"/>
        <v>9.375</v>
      </c>
      <c r="T163" s="60">
        <f t="shared" si="89"/>
        <v>9.3125</v>
      </c>
      <c r="U163" s="60">
        <f t="shared" si="89"/>
        <v>10.5</v>
      </c>
      <c r="V163" s="60">
        <f t="shared" si="89"/>
        <v>9.4375</v>
      </c>
      <c r="W163" s="60">
        <f t="shared" si="89"/>
        <v>10.5625</v>
      </c>
      <c r="X163" s="60">
        <f t="shared" si="89"/>
        <v>12.3125</v>
      </c>
      <c r="Y163" s="60">
        <f t="shared" si="89"/>
        <v>11.5</v>
      </c>
      <c r="Z163" s="60">
        <f t="shared" si="89"/>
        <v>12.5625</v>
      </c>
      <c r="AA163" s="60">
        <f t="shared" si="89"/>
        <v>14.3125</v>
      </c>
      <c r="AB163" s="60">
        <f t="shared" si="89"/>
        <v>16.125</v>
      </c>
    </row>
    <row r="164" spans="5:28" ht="12.75">
      <c r="E164" s="38"/>
      <c r="F164" s="62" t="s">
        <v>50</v>
      </c>
      <c r="G164" s="60">
        <f t="shared" si="89"/>
        <v>6.875</v>
      </c>
      <c r="H164" s="60">
        <f t="shared" si="89"/>
        <v>6.9375</v>
      </c>
      <c r="I164" s="60">
        <f t="shared" si="89"/>
        <v>6.9375</v>
      </c>
      <c r="J164" s="60">
        <f t="shared" si="90"/>
        <v>6.875</v>
      </c>
      <c r="K164" s="60">
        <f t="shared" si="89"/>
        <v>7.125</v>
      </c>
      <c r="L164" s="60">
        <f t="shared" si="89"/>
        <v>7.25</v>
      </c>
      <c r="M164" s="60">
        <f t="shared" si="89"/>
        <v>7.6875</v>
      </c>
      <c r="N164" s="60">
        <f t="shared" si="89"/>
        <v>8.25</v>
      </c>
      <c r="O164" s="60">
        <f t="shared" si="89"/>
        <v>8</v>
      </c>
      <c r="P164" s="60">
        <f t="shared" si="89"/>
        <v>8.25</v>
      </c>
      <c r="Q164" s="60">
        <f t="shared" si="89"/>
        <v>8.6875</v>
      </c>
      <c r="R164" s="60">
        <f t="shared" si="89"/>
        <v>9.125</v>
      </c>
      <c r="S164" s="60">
        <f t="shared" si="89"/>
        <v>10.125</v>
      </c>
      <c r="T164" s="60">
        <f t="shared" si="89"/>
        <v>10.4375</v>
      </c>
      <c r="U164" s="60">
        <f t="shared" si="89"/>
        <v>11.625</v>
      </c>
      <c r="V164" s="60">
        <f t="shared" si="89"/>
        <v>10.6875</v>
      </c>
      <c r="W164" s="60">
        <f t="shared" si="89"/>
        <v>11.8125</v>
      </c>
      <c r="X164" s="60">
        <f t="shared" si="89"/>
        <v>13.8125</v>
      </c>
      <c r="Y164" s="60">
        <f t="shared" si="89"/>
        <v>13.25</v>
      </c>
      <c r="Z164" s="60">
        <f t="shared" si="89"/>
        <v>14.4375</v>
      </c>
      <c r="AA164" s="60">
        <f t="shared" si="89"/>
        <v>16.5625</v>
      </c>
      <c r="AB164" s="60">
        <f t="shared" si="89"/>
        <v>18.625</v>
      </c>
    </row>
    <row r="165" spans="5:28" ht="12.75">
      <c r="E165" s="63" t="s">
        <v>44</v>
      </c>
      <c r="F165" s="62" t="s">
        <v>51</v>
      </c>
      <c r="G165" s="60">
        <f t="shared" si="89"/>
        <v>6.5</v>
      </c>
      <c r="H165" s="60">
        <f t="shared" si="89"/>
        <v>6.5625</v>
      </c>
      <c r="I165" s="60">
        <f t="shared" si="89"/>
        <v>6.5625</v>
      </c>
      <c r="J165" s="60">
        <f t="shared" si="90"/>
        <v>6.5</v>
      </c>
      <c r="K165" s="60">
        <f t="shared" si="89"/>
        <v>6.75</v>
      </c>
      <c r="L165" s="60">
        <f t="shared" si="89"/>
        <v>6.8125</v>
      </c>
      <c r="M165" s="60">
        <f t="shared" si="89"/>
        <v>7.25</v>
      </c>
      <c r="N165" s="60">
        <f t="shared" si="89"/>
        <v>7.6875</v>
      </c>
      <c r="O165" s="60">
        <f t="shared" si="89"/>
        <v>7.4375</v>
      </c>
      <c r="P165" s="60">
        <f t="shared" si="89"/>
        <v>7.5625</v>
      </c>
      <c r="Q165" s="60">
        <f t="shared" si="89"/>
        <v>8</v>
      </c>
      <c r="R165" s="60">
        <f t="shared" si="89"/>
        <v>8.5</v>
      </c>
      <c r="S165" s="60">
        <f t="shared" si="89"/>
        <v>9.375</v>
      </c>
      <c r="T165" s="60">
        <f t="shared" si="89"/>
        <v>9.3125</v>
      </c>
      <c r="U165" s="60">
        <f t="shared" si="89"/>
        <v>10.5</v>
      </c>
      <c r="V165" s="60">
        <f t="shared" si="89"/>
        <v>9.3125</v>
      </c>
      <c r="W165" s="60">
        <f t="shared" si="89"/>
        <v>10.5625</v>
      </c>
      <c r="X165" s="60">
        <f t="shared" si="89"/>
        <v>12.3125</v>
      </c>
      <c r="Y165" s="60">
        <f t="shared" si="89"/>
        <v>11.5</v>
      </c>
      <c r="Z165" s="60">
        <f t="shared" si="89"/>
        <v>12.5625</v>
      </c>
      <c r="AA165" s="60">
        <f t="shared" si="89"/>
        <v>14.3125</v>
      </c>
      <c r="AB165" s="60">
        <f t="shared" si="89"/>
        <v>16.125</v>
      </c>
    </row>
    <row r="166" spans="5:28" ht="12.75">
      <c r="E166" s="38"/>
      <c r="F166" s="62" t="s">
        <v>52</v>
      </c>
      <c r="G166" s="60">
        <f t="shared" si="89"/>
        <v>6.6875</v>
      </c>
      <c r="H166" s="60">
        <f t="shared" si="89"/>
        <v>6.75</v>
      </c>
      <c r="I166" s="60">
        <f t="shared" si="89"/>
        <v>6.75</v>
      </c>
      <c r="J166" s="60">
        <f t="shared" si="90"/>
        <v>6.6875</v>
      </c>
      <c r="K166" s="60">
        <f t="shared" si="89"/>
        <v>6.9375</v>
      </c>
      <c r="L166" s="60">
        <f t="shared" si="89"/>
        <v>7.0625</v>
      </c>
      <c r="M166" s="60">
        <f t="shared" si="89"/>
        <v>7.5</v>
      </c>
      <c r="N166" s="60">
        <f t="shared" si="89"/>
        <v>8.0625</v>
      </c>
      <c r="O166" s="60">
        <f t="shared" si="89"/>
        <v>7.8125</v>
      </c>
      <c r="P166" s="60">
        <f t="shared" si="89"/>
        <v>7.9375</v>
      </c>
      <c r="Q166" s="60">
        <f t="shared" si="89"/>
        <v>8.375</v>
      </c>
      <c r="R166" s="60">
        <f t="shared" si="89"/>
        <v>8.875</v>
      </c>
      <c r="S166" s="60">
        <f t="shared" si="89"/>
        <v>9.875</v>
      </c>
      <c r="T166" s="60">
        <f t="shared" si="89"/>
        <v>10.0625</v>
      </c>
      <c r="U166" s="60">
        <f t="shared" si="89"/>
        <v>11.25</v>
      </c>
      <c r="V166" s="60">
        <f t="shared" si="89"/>
        <v>10.0625</v>
      </c>
      <c r="W166" s="60">
        <f t="shared" si="89"/>
        <v>11.3125</v>
      </c>
      <c r="X166" s="60">
        <f t="shared" si="89"/>
        <v>13.3125</v>
      </c>
      <c r="Y166" s="60">
        <f t="shared" si="89"/>
        <v>12.75</v>
      </c>
      <c r="Z166" s="60">
        <f t="shared" si="89"/>
        <v>13.8125</v>
      </c>
      <c r="AA166" s="60">
        <f t="shared" si="89"/>
        <v>15.8125</v>
      </c>
      <c r="AB166" s="60">
        <f t="shared" si="89"/>
        <v>17.875</v>
      </c>
    </row>
    <row r="167" spans="5:28" ht="12.75">
      <c r="E167" s="38"/>
      <c r="F167" s="62" t="s">
        <v>53</v>
      </c>
      <c r="G167" s="60">
        <f t="shared" si="89"/>
        <v>6.5</v>
      </c>
      <c r="H167" s="60">
        <f t="shared" si="89"/>
        <v>6.5625</v>
      </c>
      <c r="I167" s="60">
        <f t="shared" si="89"/>
        <v>6.5625</v>
      </c>
      <c r="J167" s="60">
        <f t="shared" si="90"/>
        <v>6.5</v>
      </c>
      <c r="K167" s="60">
        <f t="shared" si="89"/>
        <v>6.75</v>
      </c>
      <c r="L167" s="60">
        <f t="shared" si="89"/>
        <v>6.75</v>
      </c>
      <c r="M167" s="60">
        <f t="shared" si="89"/>
        <v>7.125</v>
      </c>
      <c r="N167" s="60">
        <f t="shared" si="89"/>
        <v>7.8125</v>
      </c>
      <c r="O167" s="60">
        <f t="shared" si="89"/>
        <v>7.5625</v>
      </c>
      <c r="P167" s="60">
        <f t="shared" si="89"/>
        <v>7.6875</v>
      </c>
      <c r="Q167" s="60">
        <f t="shared" si="89"/>
        <v>8.375</v>
      </c>
      <c r="R167" s="60">
        <f t="shared" si="89"/>
        <v>8.75</v>
      </c>
      <c r="S167" s="60">
        <f t="shared" si="89"/>
        <v>9.75</v>
      </c>
      <c r="T167" s="60">
        <f t="shared" si="89"/>
        <v>9.8125</v>
      </c>
      <c r="U167" s="60">
        <f t="shared" si="89"/>
        <v>11.5</v>
      </c>
      <c r="V167" s="60">
        <f t="shared" si="89"/>
        <v>10.5625</v>
      </c>
      <c r="W167" s="60">
        <f t="shared" si="89"/>
        <v>12.1875</v>
      </c>
      <c r="X167" s="60">
        <f t="shared" si="89"/>
        <v>13.5625</v>
      </c>
      <c r="Y167" s="60">
        <f t="shared" si="89"/>
        <v>13.5</v>
      </c>
      <c r="Z167" s="60">
        <f t="shared" si="89"/>
        <v>14.3125</v>
      </c>
      <c r="AA167" s="60">
        <f t="shared" si="89"/>
        <v>16.5625</v>
      </c>
      <c r="AB167" s="60">
        <f t="shared" si="89"/>
        <v>19.375</v>
      </c>
    </row>
    <row r="168" spans="5:28" ht="12.75">
      <c r="E168" s="38"/>
      <c r="F168" s="62" t="s">
        <v>54</v>
      </c>
      <c r="G168" s="60">
        <f t="shared" si="89"/>
        <v>6.6875</v>
      </c>
      <c r="H168" s="60">
        <f t="shared" si="89"/>
        <v>6.75</v>
      </c>
      <c r="I168" s="60">
        <f t="shared" si="89"/>
        <v>6.75</v>
      </c>
      <c r="J168" s="60">
        <f t="shared" si="90"/>
        <v>6.6875</v>
      </c>
      <c r="K168" s="60">
        <f t="shared" si="89"/>
        <v>6.9375</v>
      </c>
      <c r="L168" s="60">
        <f t="shared" si="89"/>
        <v>7</v>
      </c>
      <c r="M168" s="60">
        <f t="shared" si="89"/>
        <v>7.375</v>
      </c>
      <c r="N168" s="60">
        <f t="shared" si="89"/>
        <v>8.1875</v>
      </c>
      <c r="O168" s="60">
        <f t="shared" si="89"/>
        <v>7.9375</v>
      </c>
      <c r="P168" s="60">
        <f t="shared" si="89"/>
        <v>8.0625</v>
      </c>
      <c r="Q168" s="60">
        <f t="shared" si="89"/>
        <v>8.75</v>
      </c>
      <c r="R168" s="60">
        <f t="shared" si="89"/>
        <v>9.125</v>
      </c>
      <c r="S168" s="60">
        <f t="shared" si="89"/>
        <v>10.25</v>
      </c>
      <c r="T168" s="60">
        <f t="shared" si="89"/>
        <v>10.5625</v>
      </c>
      <c r="U168" s="60">
        <f t="shared" si="89"/>
        <v>12.25</v>
      </c>
      <c r="V168" s="60">
        <f t="shared" si="89"/>
        <v>11.3125</v>
      </c>
      <c r="W168" s="60">
        <f t="shared" si="89"/>
        <v>12.9375</v>
      </c>
      <c r="X168" s="60">
        <f t="shared" si="89"/>
        <v>14.5625</v>
      </c>
      <c r="Y168" s="60">
        <f t="shared" si="89"/>
        <v>14.75</v>
      </c>
      <c r="Z168" s="60">
        <f t="shared" si="89"/>
        <v>15.5625</v>
      </c>
      <c r="AA168" s="60">
        <f t="shared" si="89"/>
        <v>18.0625</v>
      </c>
      <c r="AB168" s="60">
        <f t="shared" si="89"/>
        <v>21.125</v>
      </c>
    </row>
    <row r="169" spans="5:6" ht="12.75">
      <c r="E169" s="38"/>
      <c r="F169" s="64"/>
    </row>
    <row r="170" spans="5:28" ht="12.75">
      <c r="E170" s="38"/>
      <c r="F170" s="62" t="s">
        <v>49</v>
      </c>
      <c r="G170" s="60">
        <f aca="true" t="shared" si="91" ref="G170:AB175">ROUND(G205*16,0)/16</f>
        <v>8.0625</v>
      </c>
      <c r="H170" s="60">
        <f t="shared" si="91"/>
        <v>8.1875</v>
      </c>
      <c r="I170" s="60">
        <f t="shared" si="91"/>
        <v>8.1875</v>
      </c>
      <c r="J170" s="60">
        <f aca="true" t="shared" si="92" ref="J170:J175">ROUND(J205*16,0)/16</f>
        <v>8.0625</v>
      </c>
      <c r="K170" s="60">
        <f t="shared" si="91"/>
        <v>8.3125</v>
      </c>
      <c r="L170" s="60">
        <f t="shared" si="91"/>
        <v>8.375</v>
      </c>
      <c r="M170" s="60">
        <f t="shared" si="91"/>
        <v>8.875</v>
      </c>
      <c r="N170" s="60">
        <f t="shared" si="91"/>
        <v>9.3125</v>
      </c>
      <c r="O170" s="60">
        <f t="shared" si="91"/>
        <v>9</v>
      </c>
      <c r="P170" s="60">
        <f t="shared" si="91"/>
        <v>9.125</v>
      </c>
      <c r="Q170" s="60">
        <f t="shared" si="91"/>
        <v>9.6875</v>
      </c>
      <c r="R170" s="60">
        <f t="shared" si="91"/>
        <v>10.25</v>
      </c>
      <c r="S170" s="60">
        <f t="shared" si="91"/>
        <v>11.25</v>
      </c>
      <c r="T170" s="60">
        <f t="shared" si="91"/>
        <v>10.875</v>
      </c>
      <c r="U170" s="60">
        <f t="shared" si="91"/>
        <v>12.5</v>
      </c>
      <c r="V170" s="60">
        <f t="shared" si="91"/>
        <v>11</v>
      </c>
      <c r="W170" s="60">
        <f t="shared" si="91"/>
        <v>12.4375</v>
      </c>
      <c r="X170" s="60">
        <f t="shared" si="91"/>
        <v>14.4375</v>
      </c>
      <c r="Y170" s="60">
        <f t="shared" si="91"/>
        <v>13.0625</v>
      </c>
      <c r="Z170" s="60">
        <f t="shared" si="91"/>
        <v>14.3125</v>
      </c>
      <c r="AA170" s="60">
        <f t="shared" si="91"/>
        <v>16.375</v>
      </c>
      <c r="AB170" s="60">
        <f t="shared" si="91"/>
        <v>18.5</v>
      </c>
    </row>
    <row r="171" spans="5:28" ht="12.75">
      <c r="E171" s="38"/>
      <c r="F171" s="62" t="s">
        <v>50</v>
      </c>
      <c r="G171" s="60">
        <f t="shared" si="91"/>
        <v>8.4375</v>
      </c>
      <c r="H171" s="60">
        <f t="shared" si="91"/>
        <v>8.5625</v>
      </c>
      <c r="I171" s="60">
        <f t="shared" si="91"/>
        <v>8.5625</v>
      </c>
      <c r="J171" s="60">
        <f t="shared" si="92"/>
        <v>8.4375</v>
      </c>
      <c r="K171" s="60">
        <f t="shared" si="91"/>
        <v>8.6875</v>
      </c>
      <c r="L171" s="60">
        <f t="shared" si="91"/>
        <v>8.8125</v>
      </c>
      <c r="M171" s="60">
        <f t="shared" si="91"/>
        <v>9.3125</v>
      </c>
      <c r="N171" s="60">
        <f t="shared" si="91"/>
        <v>9.875</v>
      </c>
      <c r="O171" s="60">
        <f t="shared" si="91"/>
        <v>9.5625</v>
      </c>
      <c r="P171" s="60">
        <f t="shared" si="91"/>
        <v>9.75</v>
      </c>
      <c r="Q171" s="60">
        <f t="shared" si="91"/>
        <v>10.3125</v>
      </c>
      <c r="R171" s="60">
        <f t="shared" si="91"/>
        <v>10.875</v>
      </c>
      <c r="S171" s="60">
        <f t="shared" si="91"/>
        <v>12</v>
      </c>
      <c r="T171" s="60">
        <f t="shared" si="91"/>
        <v>12</v>
      </c>
      <c r="U171" s="60">
        <f t="shared" si="91"/>
        <v>13.625</v>
      </c>
      <c r="V171" s="60">
        <f t="shared" si="91"/>
        <v>12.25</v>
      </c>
      <c r="W171" s="60">
        <f t="shared" si="91"/>
        <v>13.6875</v>
      </c>
      <c r="X171" s="60">
        <f t="shared" si="91"/>
        <v>15.9375</v>
      </c>
      <c r="Y171" s="60">
        <f t="shared" si="91"/>
        <v>14.8125</v>
      </c>
      <c r="Z171" s="60">
        <f t="shared" si="91"/>
        <v>16.1875</v>
      </c>
      <c r="AA171" s="60">
        <f t="shared" si="91"/>
        <v>18.625</v>
      </c>
      <c r="AB171" s="60">
        <f t="shared" si="91"/>
        <v>21</v>
      </c>
    </row>
    <row r="172" spans="5:28" ht="12.75">
      <c r="E172" s="63" t="s">
        <v>46</v>
      </c>
      <c r="F172" s="62" t="s">
        <v>51</v>
      </c>
      <c r="G172" s="60">
        <f t="shared" si="91"/>
        <v>8.0625</v>
      </c>
      <c r="H172" s="60">
        <f t="shared" si="91"/>
        <v>8.1875</v>
      </c>
      <c r="I172" s="60">
        <f t="shared" si="91"/>
        <v>8.1875</v>
      </c>
      <c r="J172" s="60">
        <f t="shared" si="92"/>
        <v>8.0625</v>
      </c>
      <c r="K172" s="60">
        <f t="shared" si="91"/>
        <v>8.3125</v>
      </c>
      <c r="L172" s="60">
        <f t="shared" si="91"/>
        <v>8.375</v>
      </c>
      <c r="M172" s="60">
        <f t="shared" si="91"/>
        <v>8.875</v>
      </c>
      <c r="N172" s="60">
        <f t="shared" si="91"/>
        <v>9.3125</v>
      </c>
      <c r="O172" s="60">
        <f t="shared" si="91"/>
        <v>9</v>
      </c>
      <c r="P172" s="60">
        <f t="shared" si="91"/>
        <v>9.0625</v>
      </c>
      <c r="Q172" s="60">
        <f t="shared" si="91"/>
        <v>9.625</v>
      </c>
      <c r="R172" s="60">
        <f t="shared" si="91"/>
        <v>10.25</v>
      </c>
      <c r="S172" s="60">
        <f t="shared" si="91"/>
        <v>11.25</v>
      </c>
      <c r="T172" s="60">
        <f t="shared" si="91"/>
        <v>10.875</v>
      </c>
      <c r="U172" s="60">
        <f t="shared" si="91"/>
        <v>12.5</v>
      </c>
      <c r="V172" s="60">
        <f t="shared" si="91"/>
        <v>10.875</v>
      </c>
      <c r="W172" s="60">
        <f t="shared" si="91"/>
        <v>12.4375</v>
      </c>
      <c r="X172" s="60">
        <f t="shared" si="91"/>
        <v>14.4375</v>
      </c>
      <c r="Y172" s="60">
        <f t="shared" si="91"/>
        <v>13.0625</v>
      </c>
      <c r="Z172" s="60">
        <f t="shared" si="91"/>
        <v>14.3125</v>
      </c>
      <c r="AA172" s="60">
        <f t="shared" si="91"/>
        <v>16.375</v>
      </c>
      <c r="AB172" s="60">
        <f t="shared" si="91"/>
        <v>18.5</v>
      </c>
    </row>
    <row r="173" spans="5:28" ht="12.75">
      <c r="E173" s="38"/>
      <c r="F173" s="62" t="s">
        <v>52</v>
      </c>
      <c r="G173" s="60">
        <f t="shared" si="91"/>
        <v>8.25</v>
      </c>
      <c r="H173" s="60">
        <f t="shared" si="91"/>
        <v>8.375</v>
      </c>
      <c r="I173" s="60">
        <f t="shared" si="91"/>
        <v>8.375</v>
      </c>
      <c r="J173" s="60">
        <f t="shared" si="92"/>
        <v>8.25</v>
      </c>
      <c r="K173" s="60">
        <f t="shared" si="91"/>
        <v>8.5</v>
      </c>
      <c r="L173" s="60">
        <f t="shared" si="91"/>
        <v>8.625</v>
      </c>
      <c r="M173" s="60">
        <f t="shared" si="91"/>
        <v>9.125</v>
      </c>
      <c r="N173" s="60">
        <f t="shared" si="91"/>
        <v>9.6875</v>
      </c>
      <c r="O173" s="60">
        <f t="shared" si="91"/>
        <v>9.375</v>
      </c>
      <c r="P173" s="60">
        <f t="shared" si="91"/>
        <v>9.4375</v>
      </c>
      <c r="Q173" s="60">
        <f t="shared" si="91"/>
        <v>10</v>
      </c>
      <c r="R173" s="60">
        <f t="shared" si="91"/>
        <v>10.625</v>
      </c>
      <c r="S173" s="60">
        <f t="shared" si="91"/>
        <v>11.75</v>
      </c>
      <c r="T173" s="60">
        <f t="shared" si="91"/>
        <v>11.625</v>
      </c>
      <c r="U173" s="60">
        <f t="shared" si="91"/>
        <v>13.25</v>
      </c>
      <c r="V173" s="60">
        <f t="shared" si="91"/>
        <v>11.625</v>
      </c>
      <c r="W173" s="60">
        <f t="shared" si="91"/>
        <v>13.1875</v>
      </c>
      <c r="X173" s="60">
        <f t="shared" si="91"/>
        <v>15.4375</v>
      </c>
      <c r="Y173" s="60">
        <f t="shared" si="91"/>
        <v>14.3125</v>
      </c>
      <c r="Z173" s="60">
        <f t="shared" si="91"/>
        <v>15.5625</v>
      </c>
      <c r="AA173" s="60">
        <f t="shared" si="91"/>
        <v>17.875</v>
      </c>
      <c r="AB173" s="60">
        <f t="shared" si="91"/>
        <v>20.25</v>
      </c>
    </row>
    <row r="174" spans="5:28" ht="12.75">
      <c r="E174" s="38"/>
      <c r="F174" s="62" t="s">
        <v>53</v>
      </c>
      <c r="G174" s="60">
        <f t="shared" si="91"/>
        <v>8.0625</v>
      </c>
      <c r="H174" s="60">
        <f t="shared" si="91"/>
        <v>8.1875</v>
      </c>
      <c r="I174" s="60">
        <f t="shared" si="91"/>
        <v>8.1875</v>
      </c>
      <c r="J174" s="60">
        <f t="shared" si="92"/>
        <v>8.0625</v>
      </c>
      <c r="K174" s="60">
        <f t="shared" si="91"/>
        <v>8.3125</v>
      </c>
      <c r="L174" s="60">
        <f t="shared" si="91"/>
        <v>8.3125</v>
      </c>
      <c r="M174" s="60">
        <f t="shared" si="91"/>
        <v>8.75</v>
      </c>
      <c r="N174" s="60">
        <f t="shared" si="91"/>
        <v>9.4375</v>
      </c>
      <c r="O174" s="60">
        <f t="shared" si="91"/>
        <v>9.125</v>
      </c>
      <c r="P174" s="60">
        <f t="shared" si="91"/>
        <v>9.1875</v>
      </c>
      <c r="Q174" s="60">
        <f t="shared" si="91"/>
        <v>10</v>
      </c>
      <c r="R174" s="60">
        <f t="shared" si="91"/>
        <v>10.5</v>
      </c>
      <c r="S174" s="60">
        <f t="shared" si="91"/>
        <v>11.625</v>
      </c>
      <c r="T174" s="60">
        <f t="shared" si="91"/>
        <v>11.375</v>
      </c>
      <c r="U174" s="60">
        <f t="shared" si="91"/>
        <v>13.5</v>
      </c>
      <c r="V174" s="60">
        <f t="shared" si="91"/>
        <v>12.125</v>
      </c>
      <c r="W174" s="60">
        <f t="shared" si="91"/>
        <v>14.0625</v>
      </c>
      <c r="X174" s="60">
        <f t="shared" si="91"/>
        <v>15.6875</v>
      </c>
      <c r="Y174" s="60">
        <f t="shared" si="91"/>
        <v>15.0625</v>
      </c>
      <c r="Z174" s="60">
        <f t="shared" si="91"/>
        <v>16.0625</v>
      </c>
      <c r="AA174" s="60">
        <f t="shared" si="91"/>
        <v>18.625</v>
      </c>
      <c r="AB174" s="60">
        <f t="shared" si="91"/>
        <v>21.75</v>
      </c>
    </row>
    <row r="175" spans="5:28" ht="12.75">
      <c r="E175" s="38"/>
      <c r="F175" s="62" t="s">
        <v>54</v>
      </c>
      <c r="G175" s="60">
        <f t="shared" si="91"/>
        <v>8.25</v>
      </c>
      <c r="H175" s="60">
        <f t="shared" si="91"/>
        <v>8.375</v>
      </c>
      <c r="I175" s="60">
        <f t="shared" si="91"/>
        <v>8.375</v>
      </c>
      <c r="J175" s="60">
        <f t="shared" si="92"/>
        <v>8.25</v>
      </c>
      <c r="K175" s="60">
        <f t="shared" si="91"/>
        <v>8.5</v>
      </c>
      <c r="L175" s="60">
        <f t="shared" si="91"/>
        <v>8.5625</v>
      </c>
      <c r="M175" s="60">
        <f t="shared" si="91"/>
        <v>9</v>
      </c>
      <c r="N175" s="60">
        <f t="shared" si="91"/>
        <v>9.8125</v>
      </c>
      <c r="O175" s="60">
        <f t="shared" si="91"/>
        <v>9.5</v>
      </c>
      <c r="P175" s="60">
        <f t="shared" si="91"/>
        <v>9.5625</v>
      </c>
      <c r="Q175" s="60">
        <f t="shared" si="91"/>
        <v>10.375</v>
      </c>
      <c r="R175" s="60">
        <f t="shared" si="91"/>
        <v>10.875</v>
      </c>
      <c r="S175" s="60">
        <f t="shared" si="91"/>
        <v>12.125</v>
      </c>
      <c r="T175" s="60">
        <f t="shared" si="91"/>
        <v>12.125</v>
      </c>
      <c r="U175" s="60">
        <f t="shared" si="91"/>
        <v>14.25</v>
      </c>
      <c r="V175" s="60">
        <f t="shared" si="91"/>
        <v>12.875</v>
      </c>
      <c r="W175" s="60">
        <f t="shared" si="91"/>
        <v>14.8125</v>
      </c>
      <c r="X175" s="60">
        <f t="shared" si="91"/>
        <v>16.6875</v>
      </c>
      <c r="Y175" s="60">
        <f t="shared" si="91"/>
        <v>16.3125</v>
      </c>
      <c r="Z175" s="60">
        <f t="shared" si="91"/>
        <v>17.3125</v>
      </c>
      <c r="AA175" s="60">
        <f t="shared" si="91"/>
        <v>20.125</v>
      </c>
      <c r="AB175" s="60">
        <f t="shared" si="91"/>
        <v>23.5</v>
      </c>
    </row>
    <row r="176" spans="5:6" ht="12.75">
      <c r="E176" s="38"/>
      <c r="F176" s="64"/>
    </row>
    <row r="177" spans="5:28" ht="12.75">
      <c r="E177" s="38"/>
      <c r="F177" s="62" t="s">
        <v>49</v>
      </c>
      <c r="G177" s="60">
        <f aca="true" t="shared" si="93" ref="G177:AB182">ROUND(G212*16,0)/16</f>
        <v>11.1875</v>
      </c>
      <c r="H177" s="60">
        <f t="shared" si="93"/>
        <v>11.375</v>
      </c>
      <c r="I177" s="60">
        <f t="shared" si="93"/>
        <v>11.3125</v>
      </c>
      <c r="J177" s="60">
        <f aca="true" t="shared" si="94" ref="J177:J182">ROUND(J212*16,0)/16</f>
        <v>11.1875</v>
      </c>
      <c r="K177" s="60">
        <f t="shared" si="93"/>
        <v>11.4375</v>
      </c>
      <c r="L177" s="60">
        <f t="shared" si="93"/>
        <v>11.5</v>
      </c>
      <c r="M177" s="60">
        <f t="shared" si="93"/>
        <v>12.125</v>
      </c>
      <c r="N177" s="60">
        <f t="shared" si="93"/>
        <v>12.5625</v>
      </c>
      <c r="O177" s="60">
        <f t="shared" si="93"/>
        <v>12.0625</v>
      </c>
      <c r="P177" s="60">
        <f t="shared" si="93"/>
        <v>12.1875</v>
      </c>
      <c r="Q177" s="60">
        <f t="shared" si="93"/>
        <v>12.9375</v>
      </c>
      <c r="R177" s="60">
        <f t="shared" si="93"/>
        <v>13.6875</v>
      </c>
      <c r="S177" s="60">
        <f t="shared" si="93"/>
        <v>14.9375</v>
      </c>
      <c r="T177" s="60">
        <f t="shared" si="93"/>
        <v>14.125</v>
      </c>
      <c r="U177" s="60">
        <f t="shared" si="93"/>
        <v>16.4375</v>
      </c>
      <c r="V177" s="60">
        <f t="shared" si="93"/>
        <v>14.0625</v>
      </c>
      <c r="W177" s="60">
        <f t="shared" si="93"/>
        <v>16.125</v>
      </c>
      <c r="X177" s="60">
        <f t="shared" si="93"/>
        <v>18.625</v>
      </c>
      <c r="Y177" s="60">
        <f t="shared" si="93"/>
        <v>16.1875</v>
      </c>
      <c r="Z177" s="60">
        <f t="shared" si="93"/>
        <v>17.875</v>
      </c>
      <c r="AA177" s="60">
        <f t="shared" si="93"/>
        <v>20.375</v>
      </c>
      <c r="AB177" s="60">
        <f t="shared" si="93"/>
        <v>23.3125</v>
      </c>
    </row>
    <row r="178" spans="5:28" ht="12.75">
      <c r="E178" s="38"/>
      <c r="F178" s="62" t="s">
        <v>50</v>
      </c>
      <c r="G178" s="60">
        <f t="shared" si="93"/>
        <v>11.5625</v>
      </c>
      <c r="H178" s="60">
        <f t="shared" si="93"/>
        <v>11.75</v>
      </c>
      <c r="I178" s="60">
        <f t="shared" si="93"/>
        <v>11.6875</v>
      </c>
      <c r="J178" s="60">
        <f t="shared" si="94"/>
        <v>11.5625</v>
      </c>
      <c r="K178" s="60">
        <f t="shared" si="93"/>
        <v>11.8125</v>
      </c>
      <c r="L178" s="60">
        <f t="shared" si="93"/>
        <v>11.9375</v>
      </c>
      <c r="M178" s="60">
        <f t="shared" si="93"/>
        <v>12.5625</v>
      </c>
      <c r="N178" s="60">
        <f t="shared" si="93"/>
        <v>13.125</v>
      </c>
      <c r="O178" s="60">
        <f t="shared" si="93"/>
        <v>12.625</v>
      </c>
      <c r="P178" s="60">
        <f t="shared" si="93"/>
        <v>12.8125</v>
      </c>
      <c r="Q178" s="60">
        <f t="shared" si="93"/>
        <v>13.5625</v>
      </c>
      <c r="R178" s="60">
        <f t="shared" si="93"/>
        <v>14.3125</v>
      </c>
      <c r="S178" s="60">
        <f t="shared" si="93"/>
        <v>15.6875</v>
      </c>
      <c r="T178" s="60">
        <f t="shared" si="93"/>
        <v>15.25</v>
      </c>
      <c r="U178" s="60">
        <f t="shared" si="93"/>
        <v>17.5625</v>
      </c>
      <c r="V178" s="60">
        <f t="shared" si="93"/>
        <v>15.3125</v>
      </c>
      <c r="W178" s="60">
        <f t="shared" si="93"/>
        <v>17.375</v>
      </c>
      <c r="X178" s="60">
        <f t="shared" si="93"/>
        <v>20.125</v>
      </c>
      <c r="Y178" s="60">
        <f t="shared" si="93"/>
        <v>17.9375</v>
      </c>
      <c r="Z178" s="60">
        <f t="shared" si="93"/>
        <v>19.75</v>
      </c>
      <c r="AA178" s="60">
        <f t="shared" si="93"/>
        <v>22.625</v>
      </c>
      <c r="AB178" s="60">
        <f t="shared" si="93"/>
        <v>25.8125</v>
      </c>
    </row>
    <row r="179" spans="5:28" ht="12.75">
      <c r="E179" s="65" t="s">
        <v>48</v>
      </c>
      <c r="F179" s="62" t="s">
        <v>51</v>
      </c>
      <c r="G179" s="60">
        <f t="shared" si="93"/>
        <v>11.1875</v>
      </c>
      <c r="H179" s="60">
        <f t="shared" si="93"/>
        <v>11.375</v>
      </c>
      <c r="I179" s="60">
        <f t="shared" si="93"/>
        <v>11.3125</v>
      </c>
      <c r="J179" s="60">
        <f t="shared" si="94"/>
        <v>11.1875</v>
      </c>
      <c r="K179" s="60">
        <f t="shared" si="93"/>
        <v>11.4375</v>
      </c>
      <c r="L179" s="60">
        <f t="shared" si="93"/>
        <v>11.5</v>
      </c>
      <c r="M179" s="60">
        <f t="shared" si="93"/>
        <v>12.125</v>
      </c>
      <c r="N179" s="60">
        <f t="shared" si="93"/>
        <v>12.5625</v>
      </c>
      <c r="O179" s="60">
        <f t="shared" si="93"/>
        <v>12.0625</v>
      </c>
      <c r="P179" s="60">
        <f t="shared" si="93"/>
        <v>12.125</v>
      </c>
      <c r="Q179" s="60">
        <f t="shared" si="93"/>
        <v>12.875</v>
      </c>
      <c r="R179" s="60">
        <f t="shared" si="93"/>
        <v>13.6875</v>
      </c>
      <c r="S179" s="60">
        <f t="shared" si="93"/>
        <v>14.9375</v>
      </c>
      <c r="T179" s="60">
        <f t="shared" si="93"/>
        <v>14.125</v>
      </c>
      <c r="U179" s="60">
        <f t="shared" si="93"/>
        <v>16.4375</v>
      </c>
      <c r="V179" s="60">
        <f t="shared" si="93"/>
        <v>13.9375</v>
      </c>
      <c r="W179" s="60">
        <f t="shared" si="93"/>
        <v>16.125</v>
      </c>
      <c r="X179" s="60">
        <f t="shared" si="93"/>
        <v>18.625</v>
      </c>
      <c r="Y179" s="60">
        <f t="shared" si="93"/>
        <v>16.1875</v>
      </c>
      <c r="Z179" s="60">
        <f t="shared" si="93"/>
        <v>17.875</v>
      </c>
      <c r="AA179" s="60">
        <f t="shared" si="93"/>
        <v>20.375</v>
      </c>
      <c r="AB179" s="60">
        <f t="shared" si="93"/>
        <v>23.3125</v>
      </c>
    </row>
    <row r="180" spans="5:28" ht="12.75">
      <c r="E180" s="38"/>
      <c r="F180" s="62" t="s">
        <v>52</v>
      </c>
      <c r="G180" s="60">
        <f t="shared" si="93"/>
        <v>11.375</v>
      </c>
      <c r="H180" s="60">
        <f t="shared" si="93"/>
        <v>11.5625</v>
      </c>
      <c r="I180" s="60">
        <f t="shared" si="93"/>
        <v>11.5</v>
      </c>
      <c r="J180" s="60">
        <f t="shared" si="94"/>
        <v>11.375</v>
      </c>
      <c r="K180" s="60">
        <f t="shared" si="93"/>
        <v>11.625</v>
      </c>
      <c r="L180" s="60">
        <f t="shared" si="93"/>
        <v>11.75</v>
      </c>
      <c r="M180" s="60">
        <f t="shared" si="93"/>
        <v>12.375</v>
      </c>
      <c r="N180" s="60">
        <f t="shared" si="93"/>
        <v>12.9375</v>
      </c>
      <c r="O180" s="60">
        <f t="shared" si="93"/>
        <v>12.4375</v>
      </c>
      <c r="P180" s="60">
        <f t="shared" si="93"/>
        <v>12.5</v>
      </c>
      <c r="Q180" s="60">
        <f t="shared" si="93"/>
        <v>13.25</v>
      </c>
      <c r="R180" s="60">
        <f t="shared" si="93"/>
        <v>14.0625</v>
      </c>
      <c r="S180" s="60">
        <f t="shared" si="93"/>
        <v>15.4375</v>
      </c>
      <c r="T180" s="60">
        <f t="shared" si="93"/>
        <v>14.875</v>
      </c>
      <c r="U180" s="60">
        <f t="shared" si="93"/>
        <v>17.1875</v>
      </c>
      <c r="V180" s="60">
        <f t="shared" si="93"/>
        <v>14.6875</v>
      </c>
      <c r="W180" s="60">
        <f t="shared" si="93"/>
        <v>16.875</v>
      </c>
      <c r="X180" s="60">
        <f t="shared" si="93"/>
        <v>19.625</v>
      </c>
      <c r="Y180" s="60">
        <f t="shared" si="93"/>
        <v>17.4375</v>
      </c>
      <c r="Z180" s="60">
        <f t="shared" si="93"/>
        <v>19.125</v>
      </c>
      <c r="AA180" s="60">
        <f t="shared" si="93"/>
        <v>21.875</v>
      </c>
      <c r="AB180" s="60">
        <f t="shared" si="93"/>
        <v>25.0625</v>
      </c>
    </row>
    <row r="181" spans="5:28" ht="12.75">
      <c r="E181" s="38"/>
      <c r="F181" s="62" t="s">
        <v>53</v>
      </c>
      <c r="G181" s="60">
        <f t="shared" si="93"/>
        <v>11.1875</v>
      </c>
      <c r="H181" s="60">
        <f t="shared" si="93"/>
        <v>11.375</v>
      </c>
      <c r="I181" s="60">
        <f t="shared" si="93"/>
        <v>11.3125</v>
      </c>
      <c r="J181" s="60">
        <f t="shared" si="94"/>
        <v>11.1875</v>
      </c>
      <c r="K181" s="60">
        <f t="shared" si="93"/>
        <v>11.4375</v>
      </c>
      <c r="L181" s="60">
        <f t="shared" si="93"/>
        <v>11.4375</v>
      </c>
      <c r="M181" s="60">
        <f t="shared" si="93"/>
        <v>12</v>
      </c>
      <c r="N181" s="60">
        <f t="shared" si="93"/>
        <v>12.6875</v>
      </c>
      <c r="O181" s="60">
        <f t="shared" si="93"/>
        <v>12.1875</v>
      </c>
      <c r="P181" s="60">
        <f t="shared" si="93"/>
        <v>12.25</v>
      </c>
      <c r="Q181" s="60">
        <f t="shared" si="93"/>
        <v>13.25</v>
      </c>
      <c r="R181" s="60">
        <f t="shared" si="93"/>
        <v>13.9375</v>
      </c>
      <c r="S181" s="60">
        <f t="shared" si="93"/>
        <v>15.3125</v>
      </c>
      <c r="T181" s="60">
        <f t="shared" si="93"/>
        <v>14.625</v>
      </c>
      <c r="U181" s="60">
        <f t="shared" si="93"/>
        <v>17.4375</v>
      </c>
      <c r="V181" s="60">
        <f t="shared" si="93"/>
        <v>15.1875</v>
      </c>
      <c r="W181" s="60">
        <f t="shared" si="93"/>
        <v>17.75</v>
      </c>
      <c r="X181" s="60">
        <f t="shared" si="93"/>
        <v>19.875</v>
      </c>
      <c r="Y181" s="60">
        <f t="shared" si="93"/>
        <v>18.1875</v>
      </c>
      <c r="Z181" s="60">
        <f t="shared" si="93"/>
        <v>19.625</v>
      </c>
      <c r="AA181" s="60">
        <f t="shared" si="93"/>
        <v>22.625</v>
      </c>
      <c r="AB181" s="60">
        <f t="shared" si="93"/>
        <v>26.5625</v>
      </c>
    </row>
    <row r="182" spans="5:28" ht="13.5" thickBot="1">
      <c r="E182" s="42"/>
      <c r="F182" s="66" t="s">
        <v>54</v>
      </c>
      <c r="G182" s="60">
        <f t="shared" si="93"/>
        <v>11.375</v>
      </c>
      <c r="H182" s="60">
        <f t="shared" si="93"/>
        <v>11.5625</v>
      </c>
      <c r="I182" s="60">
        <f t="shared" si="93"/>
        <v>11.5</v>
      </c>
      <c r="J182" s="60">
        <f t="shared" si="94"/>
        <v>11.375</v>
      </c>
      <c r="K182" s="60">
        <f t="shared" si="93"/>
        <v>11.625</v>
      </c>
      <c r="L182" s="60">
        <f t="shared" si="93"/>
        <v>11.6875</v>
      </c>
      <c r="M182" s="60">
        <f t="shared" si="93"/>
        <v>12.25</v>
      </c>
      <c r="N182" s="60">
        <f t="shared" si="93"/>
        <v>13.0625</v>
      </c>
      <c r="O182" s="60">
        <f t="shared" si="93"/>
        <v>12.5625</v>
      </c>
      <c r="P182" s="60">
        <f t="shared" si="93"/>
        <v>12.625</v>
      </c>
      <c r="Q182" s="60">
        <f t="shared" si="93"/>
        <v>13.625</v>
      </c>
      <c r="R182" s="60">
        <f t="shared" si="93"/>
        <v>14.3125</v>
      </c>
      <c r="S182" s="60">
        <f t="shared" si="93"/>
        <v>15.8125</v>
      </c>
      <c r="T182" s="60">
        <f t="shared" si="93"/>
        <v>15.375</v>
      </c>
      <c r="U182" s="60">
        <f t="shared" si="93"/>
        <v>18.1875</v>
      </c>
      <c r="V182" s="60">
        <f t="shared" si="93"/>
        <v>15.9375</v>
      </c>
      <c r="W182" s="60">
        <f t="shared" si="93"/>
        <v>18.5</v>
      </c>
      <c r="X182" s="60">
        <f t="shared" si="93"/>
        <v>20.875</v>
      </c>
      <c r="Y182" s="60">
        <f t="shared" si="93"/>
        <v>19.4375</v>
      </c>
      <c r="Z182" s="60">
        <f t="shared" si="93"/>
        <v>20.875</v>
      </c>
      <c r="AA182" s="60">
        <f t="shared" si="93"/>
        <v>24.125</v>
      </c>
      <c r="AB182" s="60">
        <f t="shared" si="93"/>
        <v>28.3125</v>
      </c>
    </row>
    <row r="183" ht="13.5" thickBot="1"/>
    <row r="184" spans="5:28" ht="12.75">
      <c r="E184" s="58"/>
      <c r="F184" s="59" t="s">
        <v>49</v>
      </c>
      <c r="G184">
        <v>3.375</v>
      </c>
      <c r="H184">
        <v>3.375</v>
      </c>
      <c r="I184">
        <v>3.375</v>
      </c>
      <c r="J184">
        <v>3.375</v>
      </c>
      <c r="K184">
        <v>3.5625</v>
      </c>
      <c r="L184">
        <v>3.75</v>
      </c>
      <c r="M184">
        <v>4</v>
      </c>
      <c r="N184">
        <v>4.5</v>
      </c>
      <c r="O184">
        <v>4.375</v>
      </c>
      <c r="P184">
        <v>4.5625</v>
      </c>
      <c r="Q184">
        <v>4.8125</v>
      </c>
      <c r="R184">
        <v>5</v>
      </c>
      <c r="S184">
        <v>5.625</v>
      </c>
      <c r="T184">
        <v>6.125</v>
      </c>
      <c r="U184">
        <v>6.5625</v>
      </c>
      <c r="V184">
        <v>6.3125</v>
      </c>
      <c r="W184">
        <v>6.875</v>
      </c>
      <c r="X184">
        <v>8.125</v>
      </c>
      <c r="Y184">
        <v>8.3125</v>
      </c>
      <c r="Z184">
        <v>9</v>
      </c>
      <c r="AA184">
        <v>10.25</v>
      </c>
      <c r="AB184">
        <v>11.3125</v>
      </c>
    </row>
    <row r="185" spans="5:28" ht="12.75">
      <c r="E185" s="61"/>
      <c r="F185" s="62" t="s">
        <v>50</v>
      </c>
      <c r="G185">
        <v>3.75</v>
      </c>
      <c r="H185">
        <v>3.75</v>
      </c>
      <c r="I185">
        <v>3.75</v>
      </c>
      <c r="J185">
        <v>3.75</v>
      </c>
      <c r="K185">
        <v>3.9375</v>
      </c>
      <c r="L185">
        <v>4.1875</v>
      </c>
      <c r="M185">
        <v>4.4375</v>
      </c>
      <c r="N185">
        <v>5.0625</v>
      </c>
      <c r="O185">
        <v>4.9375</v>
      </c>
      <c r="P185">
        <v>5.1875</v>
      </c>
      <c r="Q185">
        <v>5.4375</v>
      </c>
      <c r="R185">
        <v>5.625</v>
      </c>
      <c r="S185">
        <v>6.375</v>
      </c>
      <c r="T185">
        <v>6.8125</v>
      </c>
      <c r="U185">
        <v>7.5</v>
      </c>
      <c r="V185">
        <v>7</v>
      </c>
      <c r="W185">
        <v>7.75</v>
      </c>
      <c r="X185">
        <v>9.125</v>
      </c>
      <c r="Y185">
        <v>9</v>
      </c>
      <c r="Z185">
        <v>9.8125</v>
      </c>
      <c r="AA185">
        <v>11.25</v>
      </c>
      <c r="AB185">
        <v>12.4375</v>
      </c>
    </row>
    <row r="186" spans="5:28" ht="12.75">
      <c r="E186" s="63" t="s">
        <v>34</v>
      </c>
      <c r="F186" s="62" t="s">
        <v>51</v>
      </c>
      <c r="G186">
        <v>3.375</v>
      </c>
      <c r="H186">
        <v>3.375</v>
      </c>
      <c r="I186">
        <v>3.375</v>
      </c>
      <c r="J186">
        <v>3.375</v>
      </c>
      <c r="K186">
        <v>3.5625</v>
      </c>
      <c r="L186">
        <v>3.75</v>
      </c>
      <c r="M186">
        <v>4</v>
      </c>
      <c r="N186">
        <v>4.5</v>
      </c>
      <c r="O186">
        <v>4.375</v>
      </c>
      <c r="P186">
        <v>4.5</v>
      </c>
      <c r="Q186">
        <v>4.75</v>
      </c>
      <c r="R186">
        <v>5</v>
      </c>
      <c r="S186">
        <v>5.625</v>
      </c>
      <c r="T186">
        <v>6.3125</v>
      </c>
      <c r="U186">
        <v>6.625</v>
      </c>
      <c r="V186">
        <v>6.4375</v>
      </c>
      <c r="W186">
        <v>7.0625</v>
      </c>
      <c r="X186">
        <v>8.4375</v>
      </c>
      <c r="Y186">
        <v>9.1875</v>
      </c>
      <c r="Z186">
        <v>9.875</v>
      </c>
      <c r="AA186">
        <v>11.375</v>
      </c>
      <c r="AB186">
        <v>12.4375</v>
      </c>
    </row>
    <row r="187" spans="5:28" ht="12.75">
      <c r="E187" s="61"/>
      <c r="F187" s="62" t="s">
        <v>52</v>
      </c>
      <c r="G187">
        <v>3.5625</v>
      </c>
      <c r="H187">
        <v>3.5625</v>
      </c>
      <c r="I187">
        <v>3.5625</v>
      </c>
      <c r="J187">
        <v>3.5625</v>
      </c>
      <c r="K187">
        <v>3.75</v>
      </c>
      <c r="L187">
        <v>4</v>
      </c>
      <c r="M187">
        <v>4.25</v>
      </c>
      <c r="N187">
        <v>4.875</v>
      </c>
      <c r="O187">
        <v>4.75</v>
      </c>
      <c r="P187">
        <v>4.875</v>
      </c>
      <c r="Q187">
        <v>5.125</v>
      </c>
      <c r="R187">
        <v>5.375</v>
      </c>
      <c r="S187">
        <v>6.125</v>
      </c>
      <c r="T187">
        <v>7.0625</v>
      </c>
      <c r="U187">
        <v>7.375</v>
      </c>
      <c r="V187">
        <v>7.1875</v>
      </c>
      <c r="W187">
        <v>7.8125</v>
      </c>
      <c r="X187">
        <v>9.4375</v>
      </c>
      <c r="Y187">
        <v>10.4375</v>
      </c>
      <c r="Z187">
        <v>11.125</v>
      </c>
      <c r="AA187">
        <v>12.875</v>
      </c>
      <c r="AB187">
        <v>14.1875</v>
      </c>
    </row>
    <row r="188" spans="5:28" ht="12.75">
      <c r="E188" s="61"/>
      <c r="F188" s="62" t="s">
        <v>53</v>
      </c>
      <c r="G188">
        <v>3.375</v>
      </c>
      <c r="H188">
        <v>3.375</v>
      </c>
      <c r="I188">
        <v>3.375</v>
      </c>
      <c r="J188">
        <v>3.375</v>
      </c>
      <c r="K188">
        <v>3.5625</v>
      </c>
      <c r="L188">
        <v>3.6875</v>
      </c>
      <c r="M188">
        <v>3.875</v>
      </c>
      <c r="N188">
        <v>4.625</v>
      </c>
      <c r="O188">
        <v>4.5</v>
      </c>
      <c r="P188">
        <v>4.625</v>
      </c>
      <c r="Q188">
        <v>5.125</v>
      </c>
      <c r="R188">
        <v>5.25</v>
      </c>
      <c r="S188">
        <v>6</v>
      </c>
      <c r="T188">
        <v>6.8125</v>
      </c>
      <c r="U188">
        <v>7.625</v>
      </c>
      <c r="V188">
        <v>7.6875</v>
      </c>
      <c r="W188">
        <v>8.6875</v>
      </c>
      <c r="X188">
        <v>9.6875</v>
      </c>
      <c r="Y188">
        <v>11.1875</v>
      </c>
      <c r="Z188">
        <v>11.625</v>
      </c>
      <c r="AA188">
        <v>13.625</v>
      </c>
      <c r="AB188">
        <v>15.6875</v>
      </c>
    </row>
    <row r="189" spans="5:28" ht="12.75">
      <c r="E189" s="61"/>
      <c r="F189" s="62" t="s">
        <v>54</v>
      </c>
      <c r="G189">
        <v>3.5625</v>
      </c>
      <c r="H189">
        <v>3.5625</v>
      </c>
      <c r="I189">
        <v>3.5625</v>
      </c>
      <c r="J189">
        <v>3.5625</v>
      </c>
      <c r="K189">
        <v>3.75</v>
      </c>
      <c r="L189">
        <v>3.9375</v>
      </c>
      <c r="M189">
        <v>4.125</v>
      </c>
      <c r="N189">
        <v>5</v>
      </c>
      <c r="O189">
        <v>4.875</v>
      </c>
      <c r="P189">
        <v>5</v>
      </c>
      <c r="Q189">
        <v>5.5</v>
      </c>
      <c r="R189">
        <v>5.625</v>
      </c>
      <c r="S189">
        <v>6.5</v>
      </c>
      <c r="T189">
        <v>7.5625</v>
      </c>
      <c r="U189">
        <v>8.375</v>
      </c>
      <c r="V189">
        <v>8.4375</v>
      </c>
      <c r="W189">
        <v>9.4375</v>
      </c>
      <c r="X189">
        <v>10.6875</v>
      </c>
      <c r="Y189">
        <v>12.4375</v>
      </c>
      <c r="Z189">
        <v>12.875</v>
      </c>
      <c r="AA189">
        <v>15.125</v>
      </c>
      <c r="AB189">
        <v>17.4375</v>
      </c>
    </row>
    <row r="190" spans="5:6" ht="12.75">
      <c r="E190" s="38"/>
      <c r="F190" s="64"/>
    </row>
    <row r="191" spans="5:28" ht="12.75">
      <c r="E191" s="38"/>
      <c r="F191" s="62" t="s">
        <v>49</v>
      </c>
      <c r="G191">
        <v>4.9375</v>
      </c>
      <c r="H191">
        <v>5</v>
      </c>
      <c r="I191">
        <v>5</v>
      </c>
      <c r="J191">
        <v>4.9375</v>
      </c>
      <c r="K191">
        <v>5.125</v>
      </c>
      <c r="L191">
        <v>5.3125</v>
      </c>
      <c r="M191">
        <v>5.625</v>
      </c>
      <c r="N191">
        <v>6.125</v>
      </c>
      <c r="O191">
        <v>5.9375</v>
      </c>
      <c r="P191">
        <v>6.125</v>
      </c>
      <c r="Q191">
        <v>6.4375</v>
      </c>
      <c r="R191">
        <v>6.75</v>
      </c>
      <c r="S191">
        <v>7.5</v>
      </c>
      <c r="T191">
        <v>7.6875</v>
      </c>
      <c r="U191">
        <v>8.5625</v>
      </c>
      <c r="V191">
        <v>7.875</v>
      </c>
      <c r="W191">
        <v>8.6875</v>
      </c>
      <c r="X191">
        <v>10.1875</v>
      </c>
      <c r="Y191">
        <v>9.875</v>
      </c>
      <c r="Z191">
        <v>10.8125</v>
      </c>
      <c r="AA191">
        <v>12.3125</v>
      </c>
      <c r="AB191">
        <v>13.6875</v>
      </c>
    </row>
    <row r="192" spans="5:28" ht="12.75">
      <c r="E192" s="38"/>
      <c r="F192" s="62" t="s">
        <v>50</v>
      </c>
      <c r="G192">
        <v>5.3125</v>
      </c>
      <c r="H192">
        <v>5.375</v>
      </c>
      <c r="I192">
        <v>5.375</v>
      </c>
      <c r="J192">
        <v>5.3125</v>
      </c>
      <c r="K192">
        <v>5.5</v>
      </c>
      <c r="L192">
        <v>5.75</v>
      </c>
      <c r="M192">
        <v>6.0625</v>
      </c>
      <c r="N192">
        <v>6.6875</v>
      </c>
      <c r="O192">
        <v>6.5</v>
      </c>
      <c r="P192">
        <v>6.75</v>
      </c>
      <c r="Q192">
        <v>7.0625</v>
      </c>
      <c r="R192">
        <v>7.375</v>
      </c>
      <c r="S192">
        <v>8.25</v>
      </c>
      <c r="T192">
        <v>8.8125</v>
      </c>
      <c r="U192">
        <v>9.6875</v>
      </c>
      <c r="V192">
        <v>9.125</v>
      </c>
      <c r="W192">
        <v>9.9375</v>
      </c>
      <c r="X192">
        <v>11.6875</v>
      </c>
      <c r="Y192">
        <v>11.5</v>
      </c>
      <c r="Z192">
        <v>12.625</v>
      </c>
      <c r="AA192">
        <v>14.375</v>
      </c>
      <c r="AB192">
        <v>16.1875</v>
      </c>
    </row>
    <row r="193" spans="5:28" ht="12.75">
      <c r="E193" s="63" t="s">
        <v>42</v>
      </c>
      <c r="F193" s="62" t="s">
        <v>51</v>
      </c>
      <c r="G193">
        <v>4.9375</v>
      </c>
      <c r="H193">
        <v>5</v>
      </c>
      <c r="I193">
        <v>5</v>
      </c>
      <c r="J193">
        <v>4.9375</v>
      </c>
      <c r="K193">
        <v>5.125</v>
      </c>
      <c r="L193">
        <v>5.3125</v>
      </c>
      <c r="M193">
        <v>5.625</v>
      </c>
      <c r="N193">
        <v>6.125</v>
      </c>
      <c r="O193">
        <v>5.9375</v>
      </c>
      <c r="P193">
        <v>6.0625</v>
      </c>
      <c r="Q193">
        <v>6.375</v>
      </c>
      <c r="R193">
        <v>6.75</v>
      </c>
      <c r="S193">
        <v>7.5</v>
      </c>
      <c r="T193">
        <v>7.6875</v>
      </c>
      <c r="U193">
        <v>8.5625</v>
      </c>
      <c r="V193">
        <v>7.75</v>
      </c>
      <c r="W193">
        <v>8.6875</v>
      </c>
      <c r="X193">
        <v>10.1875</v>
      </c>
      <c r="Y193">
        <v>9.875</v>
      </c>
      <c r="Z193">
        <v>10.8125</v>
      </c>
      <c r="AA193">
        <v>12.3125</v>
      </c>
      <c r="AB193">
        <v>13.6875</v>
      </c>
    </row>
    <row r="194" spans="5:28" ht="12.75">
      <c r="E194" s="38"/>
      <c r="F194" s="62" t="s">
        <v>52</v>
      </c>
      <c r="G194">
        <v>5.125</v>
      </c>
      <c r="H194">
        <v>5.1875</v>
      </c>
      <c r="I194">
        <v>5.1875</v>
      </c>
      <c r="J194">
        <v>5.125</v>
      </c>
      <c r="K194">
        <v>5.3125</v>
      </c>
      <c r="L194">
        <v>5.5625</v>
      </c>
      <c r="M194">
        <v>5.875</v>
      </c>
      <c r="N194">
        <v>6.5</v>
      </c>
      <c r="O194">
        <v>6.3125</v>
      </c>
      <c r="P194">
        <v>6.4375</v>
      </c>
      <c r="Q194">
        <v>6.75</v>
      </c>
      <c r="R194">
        <v>7.125</v>
      </c>
      <c r="S194">
        <v>8</v>
      </c>
      <c r="T194">
        <v>8.4375</v>
      </c>
      <c r="U194">
        <v>9.3125</v>
      </c>
      <c r="V194">
        <v>8.5</v>
      </c>
      <c r="W194">
        <v>9.4375</v>
      </c>
      <c r="X194">
        <v>11.1875</v>
      </c>
      <c r="Y194">
        <v>11.125</v>
      </c>
      <c r="Z194">
        <v>12.0625</v>
      </c>
      <c r="AA194">
        <v>13.8125</v>
      </c>
      <c r="AB194">
        <v>15.4375</v>
      </c>
    </row>
    <row r="195" spans="5:28" ht="12.75">
      <c r="E195" s="38"/>
      <c r="F195" s="62" t="s">
        <v>53</v>
      </c>
      <c r="G195">
        <v>4.9375</v>
      </c>
      <c r="H195">
        <v>5</v>
      </c>
      <c r="I195">
        <v>5</v>
      </c>
      <c r="J195">
        <v>4.9375</v>
      </c>
      <c r="K195">
        <v>5.125</v>
      </c>
      <c r="L195">
        <v>5.25</v>
      </c>
      <c r="M195">
        <v>5.5</v>
      </c>
      <c r="N195">
        <v>6.25</v>
      </c>
      <c r="O195">
        <v>6.0625</v>
      </c>
      <c r="P195">
        <v>6.1875</v>
      </c>
      <c r="Q195">
        <v>6.75</v>
      </c>
      <c r="R195">
        <v>7</v>
      </c>
      <c r="S195">
        <v>7.875</v>
      </c>
      <c r="T195">
        <v>8.1875</v>
      </c>
      <c r="U195">
        <v>9.5625</v>
      </c>
      <c r="V195">
        <v>9</v>
      </c>
      <c r="W195">
        <v>10.3125</v>
      </c>
      <c r="X195">
        <v>11.4375</v>
      </c>
      <c r="Y195">
        <v>11.875</v>
      </c>
      <c r="Z195">
        <v>12.5625</v>
      </c>
      <c r="AA195">
        <v>14.5625</v>
      </c>
      <c r="AB195">
        <v>16.9375</v>
      </c>
    </row>
    <row r="196" spans="5:28" ht="12.75">
      <c r="E196" s="38"/>
      <c r="F196" s="62" t="s">
        <v>54</v>
      </c>
      <c r="G196">
        <v>5.125</v>
      </c>
      <c r="H196">
        <v>5.1875</v>
      </c>
      <c r="I196">
        <v>5.1875</v>
      </c>
      <c r="J196">
        <v>5.125</v>
      </c>
      <c r="K196">
        <v>5.3125</v>
      </c>
      <c r="L196">
        <v>5.5</v>
      </c>
      <c r="M196">
        <v>5.75</v>
      </c>
      <c r="N196">
        <v>6.625</v>
      </c>
      <c r="O196">
        <v>6.4375</v>
      </c>
      <c r="P196">
        <v>6.5625</v>
      </c>
      <c r="Q196">
        <v>7.125</v>
      </c>
      <c r="R196">
        <v>7.375</v>
      </c>
      <c r="S196">
        <v>8.375</v>
      </c>
      <c r="T196">
        <v>8.9375</v>
      </c>
      <c r="U196">
        <v>10.3125</v>
      </c>
      <c r="V196">
        <v>9.75</v>
      </c>
      <c r="W196">
        <v>11.0625</v>
      </c>
      <c r="X196">
        <v>12.4375</v>
      </c>
      <c r="Y196">
        <v>13.125</v>
      </c>
      <c r="Z196">
        <v>13.8125</v>
      </c>
      <c r="AA196">
        <v>16.0625</v>
      </c>
      <c r="AB196">
        <v>18.6875</v>
      </c>
    </row>
    <row r="197" spans="5:6" ht="12.75">
      <c r="E197" s="38"/>
      <c r="F197" s="64"/>
    </row>
    <row r="198" spans="5:28" ht="12.75">
      <c r="E198" s="38"/>
      <c r="F198" s="62" t="s">
        <v>49</v>
      </c>
      <c r="G198">
        <v>6.5</v>
      </c>
      <c r="H198">
        <v>6.5625</v>
      </c>
      <c r="I198">
        <v>6.5625</v>
      </c>
      <c r="J198">
        <v>6.5</v>
      </c>
      <c r="K198">
        <v>6.75</v>
      </c>
      <c r="L198">
        <v>6.8125</v>
      </c>
      <c r="M198">
        <v>7.25</v>
      </c>
      <c r="N198">
        <v>7.6875</v>
      </c>
      <c r="O198">
        <v>7.4375</v>
      </c>
      <c r="P198">
        <v>7.625</v>
      </c>
      <c r="Q198">
        <v>8.0625</v>
      </c>
      <c r="R198">
        <v>8.5</v>
      </c>
      <c r="S198">
        <v>9.375</v>
      </c>
      <c r="T198">
        <v>9.3125</v>
      </c>
      <c r="U198">
        <v>10.5</v>
      </c>
      <c r="V198">
        <v>9.4375</v>
      </c>
      <c r="W198">
        <v>10.5625</v>
      </c>
      <c r="X198">
        <v>12.3125</v>
      </c>
      <c r="Y198">
        <v>11.5</v>
      </c>
      <c r="Z198">
        <v>12.5625</v>
      </c>
      <c r="AA198">
        <v>14.3125</v>
      </c>
      <c r="AB198">
        <v>16.125</v>
      </c>
    </row>
    <row r="199" spans="5:28" ht="12.75">
      <c r="E199" s="38"/>
      <c r="F199" s="62" t="s">
        <v>50</v>
      </c>
      <c r="G199">
        <v>6.875</v>
      </c>
      <c r="H199">
        <v>6.9375</v>
      </c>
      <c r="I199">
        <v>6.9375</v>
      </c>
      <c r="J199">
        <v>6.875</v>
      </c>
      <c r="K199">
        <v>7.125</v>
      </c>
      <c r="L199">
        <v>7.25</v>
      </c>
      <c r="M199">
        <v>7.6875</v>
      </c>
      <c r="N199">
        <v>8.25</v>
      </c>
      <c r="O199">
        <v>8</v>
      </c>
      <c r="P199">
        <v>8.25</v>
      </c>
      <c r="Q199">
        <v>8.6875</v>
      </c>
      <c r="R199">
        <v>9.125</v>
      </c>
      <c r="S199">
        <v>10.125</v>
      </c>
      <c r="T199">
        <v>10.4375</v>
      </c>
      <c r="U199">
        <v>11.625</v>
      </c>
      <c r="V199">
        <v>10.6875</v>
      </c>
      <c r="W199">
        <v>11.8125</v>
      </c>
      <c r="X199">
        <v>13.8125</v>
      </c>
      <c r="Y199">
        <v>13.25</v>
      </c>
      <c r="Z199">
        <v>14.4375</v>
      </c>
      <c r="AA199">
        <v>16.5625</v>
      </c>
      <c r="AB199">
        <v>18.625</v>
      </c>
    </row>
    <row r="200" spans="5:28" ht="12.75">
      <c r="E200" s="63" t="s">
        <v>44</v>
      </c>
      <c r="F200" s="62" t="s">
        <v>51</v>
      </c>
      <c r="G200">
        <v>6.5</v>
      </c>
      <c r="H200">
        <v>6.5625</v>
      </c>
      <c r="I200">
        <v>6.5625</v>
      </c>
      <c r="J200">
        <v>6.5</v>
      </c>
      <c r="K200">
        <v>6.75</v>
      </c>
      <c r="L200">
        <v>6.8125</v>
      </c>
      <c r="M200">
        <v>7.25</v>
      </c>
      <c r="N200">
        <v>7.6875</v>
      </c>
      <c r="O200">
        <v>7.4375</v>
      </c>
      <c r="P200">
        <v>7.5625</v>
      </c>
      <c r="Q200">
        <v>8</v>
      </c>
      <c r="R200">
        <v>8.5</v>
      </c>
      <c r="S200">
        <v>9.375</v>
      </c>
      <c r="T200">
        <v>9.3125</v>
      </c>
      <c r="U200">
        <v>10.5</v>
      </c>
      <c r="V200">
        <v>9.3125</v>
      </c>
      <c r="W200">
        <v>10.5625</v>
      </c>
      <c r="X200">
        <v>12.3125</v>
      </c>
      <c r="Y200">
        <v>11.5</v>
      </c>
      <c r="Z200">
        <v>12.5625</v>
      </c>
      <c r="AA200">
        <v>14.3125</v>
      </c>
      <c r="AB200">
        <v>16.125</v>
      </c>
    </row>
    <row r="201" spans="5:28" ht="12.75">
      <c r="E201" s="38"/>
      <c r="F201" s="62" t="s">
        <v>52</v>
      </c>
      <c r="G201">
        <v>6.6875</v>
      </c>
      <c r="H201">
        <v>6.75</v>
      </c>
      <c r="I201">
        <v>6.75</v>
      </c>
      <c r="J201">
        <v>6.6875</v>
      </c>
      <c r="K201">
        <v>6.9375</v>
      </c>
      <c r="L201">
        <v>7.0625</v>
      </c>
      <c r="M201">
        <v>7.5</v>
      </c>
      <c r="N201">
        <v>8.0625</v>
      </c>
      <c r="O201">
        <v>7.8125</v>
      </c>
      <c r="P201">
        <v>7.9375</v>
      </c>
      <c r="Q201">
        <v>8.375</v>
      </c>
      <c r="R201">
        <v>8.875</v>
      </c>
      <c r="S201">
        <v>9.875</v>
      </c>
      <c r="T201">
        <v>10.0625</v>
      </c>
      <c r="U201">
        <v>11.25</v>
      </c>
      <c r="V201">
        <v>10.0625</v>
      </c>
      <c r="W201">
        <v>11.3125</v>
      </c>
      <c r="X201">
        <v>13.3125</v>
      </c>
      <c r="Y201">
        <v>12.75</v>
      </c>
      <c r="Z201">
        <v>13.8125</v>
      </c>
      <c r="AA201">
        <v>15.8125</v>
      </c>
      <c r="AB201">
        <v>17.875</v>
      </c>
    </row>
    <row r="202" spans="5:28" ht="12.75">
      <c r="E202" s="38"/>
      <c r="F202" s="62" t="s">
        <v>53</v>
      </c>
      <c r="G202">
        <v>6.5</v>
      </c>
      <c r="H202">
        <v>6.5625</v>
      </c>
      <c r="I202">
        <v>6.5625</v>
      </c>
      <c r="J202">
        <v>6.5</v>
      </c>
      <c r="K202">
        <v>6.75</v>
      </c>
      <c r="L202">
        <v>6.75</v>
      </c>
      <c r="M202">
        <v>7.125</v>
      </c>
      <c r="N202">
        <v>7.8125</v>
      </c>
      <c r="O202">
        <v>7.5625</v>
      </c>
      <c r="P202">
        <v>7.6875</v>
      </c>
      <c r="Q202">
        <v>8.375</v>
      </c>
      <c r="R202">
        <v>8.75</v>
      </c>
      <c r="S202">
        <v>9.75</v>
      </c>
      <c r="T202">
        <v>9.8125</v>
      </c>
      <c r="U202">
        <v>11.5</v>
      </c>
      <c r="V202">
        <v>10.5625</v>
      </c>
      <c r="W202">
        <v>12.1875</v>
      </c>
      <c r="X202">
        <v>13.5625</v>
      </c>
      <c r="Y202">
        <v>13.5</v>
      </c>
      <c r="Z202">
        <v>14.3125</v>
      </c>
      <c r="AA202">
        <v>16.5625</v>
      </c>
      <c r="AB202">
        <v>19.375</v>
      </c>
    </row>
    <row r="203" spans="5:28" ht="12.75">
      <c r="E203" s="38"/>
      <c r="F203" s="62" t="s">
        <v>54</v>
      </c>
      <c r="G203">
        <v>6.6875</v>
      </c>
      <c r="H203">
        <v>6.75</v>
      </c>
      <c r="I203">
        <v>6.75</v>
      </c>
      <c r="J203">
        <v>6.6875</v>
      </c>
      <c r="K203">
        <v>6.9375</v>
      </c>
      <c r="L203">
        <v>7</v>
      </c>
      <c r="M203">
        <v>7.375</v>
      </c>
      <c r="N203">
        <v>8.1875</v>
      </c>
      <c r="O203">
        <v>7.9375</v>
      </c>
      <c r="P203">
        <v>8.0625</v>
      </c>
      <c r="Q203">
        <v>8.75</v>
      </c>
      <c r="R203">
        <v>9.125</v>
      </c>
      <c r="S203">
        <v>10.25</v>
      </c>
      <c r="T203">
        <v>10.5625</v>
      </c>
      <c r="U203">
        <v>12.25</v>
      </c>
      <c r="V203">
        <v>11.3125</v>
      </c>
      <c r="W203">
        <v>12.9375</v>
      </c>
      <c r="X203">
        <v>14.5625</v>
      </c>
      <c r="Y203">
        <v>14.75</v>
      </c>
      <c r="Z203">
        <v>15.5625</v>
      </c>
      <c r="AA203">
        <v>18.0625</v>
      </c>
      <c r="AB203">
        <v>21.125</v>
      </c>
    </row>
    <row r="204" spans="5:6" ht="12.75">
      <c r="E204" s="38"/>
      <c r="F204" s="64"/>
    </row>
    <row r="205" spans="5:28" ht="12.75">
      <c r="E205" s="38"/>
      <c r="F205" s="62" t="s">
        <v>49</v>
      </c>
      <c r="G205">
        <v>8.0625</v>
      </c>
      <c r="H205">
        <v>8.1875</v>
      </c>
      <c r="I205">
        <v>8.1875</v>
      </c>
      <c r="J205">
        <v>8.0625</v>
      </c>
      <c r="K205">
        <v>8.3125</v>
      </c>
      <c r="L205">
        <v>8.375</v>
      </c>
      <c r="M205">
        <v>8.875</v>
      </c>
      <c r="N205">
        <v>9.3125</v>
      </c>
      <c r="O205">
        <v>9</v>
      </c>
      <c r="P205">
        <v>9.125</v>
      </c>
      <c r="Q205">
        <v>9.6875</v>
      </c>
      <c r="R205">
        <v>10.25</v>
      </c>
      <c r="S205">
        <v>11.25</v>
      </c>
      <c r="T205">
        <v>10.875</v>
      </c>
      <c r="U205">
        <v>12.5</v>
      </c>
      <c r="V205">
        <v>11</v>
      </c>
      <c r="W205">
        <v>12.4375</v>
      </c>
      <c r="X205">
        <v>14.4375</v>
      </c>
      <c r="Y205">
        <v>13.0625</v>
      </c>
      <c r="Z205">
        <v>14.3125</v>
      </c>
      <c r="AA205">
        <v>16.375</v>
      </c>
      <c r="AB205">
        <v>18.5</v>
      </c>
    </row>
    <row r="206" spans="5:28" ht="12.75">
      <c r="E206" s="38"/>
      <c r="F206" s="62" t="s">
        <v>50</v>
      </c>
      <c r="G206">
        <v>8.4375</v>
      </c>
      <c r="H206">
        <v>8.5625</v>
      </c>
      <c r="I206">
        <v>8.5625</v>
      </c>
      <c r="J206">
        <v>8.4375</v>
      </c>
      <c r="K206">
        <v>8.6875</v>
      </c>
      <c r="L206">
        <v>8.8125</v>
      </c>
      <c r="M206">
        <v>9.3125</v>
      </c>
      <c r="N206">
        <v>9.875</v>
      </c>
      <c r="O206">
        <v>9.5625</v>
      </c>
      <c r="P206">
        <v>9.75</v>
      </c>
      <c r="Q206">
        <v>10.3125</v>
      </c>
      <c r="R206">
        <v>10.875</v>
      </c>
      <c r="S206">
        <v>12</v>
      </c>
      <c r="T206">
        <v>12</v>
      </c>
      <c r="U206">
        <v>13.625</v>
      </c>
      <c r="V206">
        <v>12.25</v>
      </c>
      <c r="W206">
        <v>13.6875</v>
      </c>
      <c r="X206">
        <v>15.9375</v>
      </c>
      <c r="Y206">
        <v>14.8125</v>
      </c>
      <c r="Z206">
        <v>16.1875</v>
      </c>
      <c r="AA206">
        <v>18.625</v>
      </c>
      <c r="AB206">
        <v>21</v>
      </c>
    </row>
    <row r="207" spans="5:28" ht="12.75">
      <c r="E207" s="63" t="s">
        <v>46</v>
      </c>
      <c r="F207" s="62" t="s">
        <v>51</v>
      </c>
      <c r="G207">
        <v>8.0625</v>
      </c>
      <c r="H207">
        <v>8.1875</v>
      </c>
      <c r="I207">
        <v>8.1875</v>
      </c>
      <c r="J207">
        <v>8.0625</v>
      </c>
      <c r="K207">
        <v>8.3125</v>
      </c>
      <c r="L207">
        <v>8.375</v>
      </c>
      <c r="M207">
        <v>8.875</v>
      </c>
      <c r="N207">
        <v>9.3125</v>
      </c>
      <c r="O207">
        <v>9</v>
      </c>
      <c r="P207">
        <v>9.0625</v>
      </c>
      <c r="Q207">
        <v>9.625</v>
      </c>
      <c r="R207">
        <v>10.25</v>
      </c>
      <c r="S207">
        <v>11.25</v>
      </c>
      <c r="T207">
        <v>10.875</v>
      </c>
      <c r="U207">
        <v>12.5</v>
      </c>
      <c r="V207">
        <v>10.875</v>
      </c>
      <c r="W207">
        <v>12.4375</v>
      </c>
      <c r="X207">
        <v>14.4375</v>
      </c>
      <c r="Y207">
        <v>13.0625</v>
      </c>
      <c r="Z207">
        <v>14.3125</v>
      </c>
      <c r="AA207">
        <v>16.375</v>
      </c>
      <c r="AB207">
        <v>18.5</v>
      </c>
    </row>
    <row r="208" spans="5:28" ht="12.75">
      <c r="E208" s="38"/>
      <c r="F208" s="62" t="s">
        <v>52</v>
      </c>
      <c r="G208">
        <v>8.25</v>
      </c>
      <c r="H208">
        <v>8.375</v>
      </c>
      <c r="I208">
        <v>8.375</v>
      </c>
      <c r="J208">
        <v>8.25</v>
      </c>
      <c r="K208">
        <v>8.5</v>
      </c>
      <c r="L208">
        <v>8.625</v>
      </c>
      <c r="M208">
        <v>9.125</v>
      </c>
      <c r="N208">
        <v>9.6875</v>
      </c>
      <c r="O208">
        <v>9.375</v>
      </c>
      <c r="P208">
        <v>9.4375</v>
      </c>
      <c r="Q208">
        <v>10</v>
      </c>
      <c r="R208">
        <v>10.625</v>
      </c>
      <c r="S208">
        <v>11.75</v>
      </c>
      <c r="T208">
        <v>11.625</v>
      </c>
      <c r="U208">
        <v>13.25</v>
      </c>
      <c r="V208">
        <v>11.625</v>
      </c>
      <c r="W208">
        <v>13.1875</v>
      </c>
      <c r="X208">
        <v>15.4375</v>
      </c>
      <c r="Y208">
        <v>14.3125</v>
      </c>
      <c r="Z208">
        <v>15.5625</v>
      </c>
      <c r="AA208">
        <v>17.875</v>
      </c>
      <c r="AB208">
        <v>20.25</v>
      </c>
    </row>
    <row r="209" spans="5:28" ht="12.75">
      <c r="E209" s="38"/>
      <c r="F209" s="62" t="s">
        <v>53</v>
      </c>
      <c r="G209">
        <v>8.0625</v>
      </c>
      <c r="H209">
        <v>8.1875</v>
      </c>
      <c r="I209">
        <v>8.1875</v>
      </c>
      <c r="J209">
        <v>8.0625</v>
      </c>
      <c r="K209">
        <v>8.3125</v>
      </c>
      <c r="L209">
        <v>8.3125</v>
      </c>
      <c r="M209">
        <v>8.75</v>
      </c>
      <c r="N209">
        <v>9.4375</v>
      </c>
      <c r="O209">
        <v>9.125</v>
      </c>
      <c r="P209">
        <v>9.1875</v>
      </c>
      <c r="Q209">
        <v>10</v>
      </c>
      <c r="R209">
        <v>10.5</v>
      </c>
      <c r="S209">
        <v>11.625</v>
      </c>
      <c r="T209">
        <v>11.375</v>
      </c>
      <c r="U209">
        <v>13.5</v>
      </c>
      <c r="V209">
        <v>12.125</v>
      </c>
      <c r="W209">
        <v>14.0625</v>
      </c>
      <c r="X209">
        <v>15.6875</v>
      </c>
      <c r="Y209">
        <v>15.0625</v>
      </c>
      <c r="Z209">
        <v>16.0625</v>
      </c>
      <c r="AA209">
        <v>18.625</v>
      </c>
      <c r="AB209">
        <v>21.75</v>
      </c>
    </row>
    <row r="210" spans="5:28" ht="12.75">
      <c r="E210" s="38"/>
      <c r="F210" s="62" t="s">
        <v>54</v>
      </c>
      <c r="G210">
        <v>8.25</v>
      </c>
      <c r="H210">
        <v>8.375</v>
      </c>
      <c r="I210">
        <v>8.375</v>
      </c>
      <c r="J210">
        <v>8.25</v>
      </c>
      <c r="K210">
        <v>8.5</v>
      </c>
      <c r="L210">
        <v>8.5625</v>
      </c>
      <c r="M210">
        <v>9</v>
      </c>
      <c r="N210">
        <v>9.8125</v>
      </c>
      <c r="O210">
        <v>9.5</v>
      </c>
      <c r="P210">
        <v>9.5625</v>
      </c>
      <c r="Q210">
        <v>10.375</v>
      </c>
      <c r="R210">
        <v>10.875</v>
      </c>
      <c r="S210">
        <v>12.125</v>
      </c>
      <c r="T210">
        <v>12.125</v>
      </c>
      <c r="U210">
        <v>14.25</v>
      </c>
      <c r="V210">
        <v>12.875</v>
      </c>
      <c r="W210">
        <v>14.8125</v>
      </c>
      <c r="X210">
        <v>16.6875</v>
      </c>
      <c r="Y210">
        <v>16.3125</v>
      </c>
      <c r="Z210">
        <v>17.3125</v>
      </c>
      <c r="AA210">
        <v>20.125</v>
      </c>
      <c r="AB210">
        <v>23.5</v>
      </c>
    </row>
    <row r="211" spans="5:6" ht="12.75">
      <c r="E211" s="38"/>
      <c r="F211" s="64"/>
    </row>
    <row r="212" spans="5:28" ht="12.75">
      <c r="E212" s="38"/>
      <c r="F212" s="62" t="s">
        <v>49</v>
      </c>
      <c r="G212">
        <v>11.1875</v>
      </c>
      <c r="H212">
        <v>11.375</v>
      </c>
      <c r="I212">
        <v>11.3125</v>
      </c>
      <c r="J212">
        <v>11.1875</v>
      </c>
      <c r="K212">
        <v>11.4375</v>
      </c>
      <c r="L212">
        <v>11.5</v>
      </c>
      <c r="M212">
        <v>12.125</v>
      </c>
      <c r="N212">
        <v>12.5625</v>
      </c>
      <c r="O212">
        <v>12.0625</v>
      </c>
      <c r="P212">
        <v>12.1875</v>
      </c>
      <c r="Q212">
        <v>12.9375</v>
      </c>
      <c r="R212">
        <v>13.6875</v>
      </c>
      <c r="S212">
        <v>14.9375</v>
      </c>
      <c r="T212">
        <v>14.125</v>
      </c>
      <c r="U212">
        <v>16.4375</v>
      </c>
      <c r="V212">
        <v>14.0625</v>
      </c>
      <c r="W212">
        <v>16.125</v>
      </c>
      <c r="X212">
        <v>18.625</v>
      </c>
      <c r="Y212">
        <v>16.1875</v>
      </c>
      <c r="Z212">
        <v>17.875</v>
      </c>
      <c r="AA212">
        <v>20.375</v>
      </c>
      <c r="AB212">
        <v>23.3125</v>
      </c>
    </row>
    <row r="213" spans="5:28" ht="12.75">
      <c r="E213" s="38"/>
      <c r="F213" s="62" t="s">
        <v>50</v>
      </c>
      <c r="G213">
        <v>11.5625</v>
      </c>
      <c r="H213">
        <v>11.75</v>
      </c>
      <c r="I213">
        <v>11.6875</v>
      </c>
      <c r="J213">
        <v>11.5625</v>
      </c>
      <c r="K213">
        <v>11.8125</v>
      </c>
      <c r="L213">
        <v>11.9375</v>
      </c>
      <c r="M213">
        <v>12.5625</v>
      </c>
      <c r="N213">
        <v>13.125</v>
      </c>
      <c r="O213">
        <v>12.625</v>
      </c>
      <c r="P213">
        <v>12.8125</v>
      </c>
      <c r="Q213">
        <v>13.5625</v>
      </c>
      <c r="R213">
        <v>14.3125</v>
      </c>
      <c r="S213">
        <v>15.6875</v>
      </c>
      <c r="T213">
        <v>15.25</v>
      </c>
      <c r="U213">
        <v>17.5625</v>
      </c>
      <c r="V213">
        <v>15.3125</v>
      </c>
      <c r="W213">
        <v>17.375</v>
      </c>
      <c r="X213">
        <v>20.125</v>
      </c>
      <c r="Y213">
        <v>17.9375</v>
      </c>
      <c r="Z213">
        <v>19.75</v>
      </c>
      <c r="AA213">
        <v>22.625</v>
      </c>
      <c r="AB213">
        <v>25.8125</v>
      </c>
    </row>
    <row r="214" spans="5:28" ht="12.75">
      <c r="E214" s="65" t="s">
        <v>48</v>
      </c>
      <c r="F214" s="62" t="s">
        <v>51</v>
      </c>
      <c r="G214">
        <v>11.1875</v>
      </c>
      <c r="H214">
        <v>11.375</v>
      </c>
      <c r="I214">
        <v>11.3125</v>
      </c>
      <c r="J214">
        <v>11.1875</v>
      </c>
      <c r="K214">
        <v>11.4375</v>
      </c>
      <c r="L214">
        <v>11.5</v>
      </c>
      <c r="M214">
        <v>12.125</v>
      </c>
      <c r="N214">
        <v>12.5625</v>
      </c>
      <c r="O214">
        <v>12.0625</v>
      </c>
      <c r="P214">
        <v>12.125</v>
      </c>
      <c r="Q214">
        <v>12.875</v>
      </c>
      <c r="R214">
        <v>13.6875</v>
      </c>
      <c r="S214">
        <v>14.9375</v>
      </c>
      <c r="T214">
        <v>14.125</v>
      </c>
      <c r="U214">
        <v>16.4375</v>
      </c>
      <c r="V214">
        <v>13.9375</v>
      </c>
      <c r="W214">
        <v>16.125</v>
      </c>
      <c r="X214">
        <v>18.625</v>
      </c>
      <c r="Y214">
        <v>16.1875</v>
      </c>
      <c r="Z214">
        <v>17.875</v>
      </c>
      <c r="AA214">
        <v>20.375</v>
      </c>
      <c r="AB214">
        <v>23.3125</v>
      </c>
    </row>
    <row r="215" spans="5:28" ht="12.75">
      <c r="E215" s="38"/>
      <c r="F215" s="62" t="s">
        <v>52</v>
      </c>
      <c r="G215">
        <v>11.375</v>
      </c>
      <c r="H215">
        <v>11.5625</v>
      </c>
      <c r="I215">
        <v>11.5</v>
      </c>
      <c r="J215">
        <v>11.375</v>
      </c>
      <c r="K215">
        <v>11.625</v>
      </c>
      <c r="L215">
        <v>11.75</v>
      </c>
      <c r="M215">
        <v>12.375</v>
      </c>
      <c r="N215">
        <v>12.9375</v>
      </c>
      <c r="O215">
        <v>12.4375</v>
      </c>
      <c r="P215">
        <v>12.5</v>
      </c>
      <c r="Q215">
        <v>13.25</v>
      </c>
      <c r="R215">
        <v>14.0625</v>
      </c>
      <c r="S215">
        <v>15.4375</v>
      </c>
      <c r="T215">
        <v>14.875</v>
      </c>
      <c r="U215">
        <v>17.1875</v>
      </c>
      <c r="V215">
        <v>14.6875</v>
      </c>
      <c r="W215">
        <v>16.875</v>
      </c>
      <c r="X215">
        <v>19.625</v>
      </c>
      <c r="Y215">
        <v>17.4375</v>
      </c>
      <c r="Z215">
        <v>19.125</v>
      </c>
      <c r="AA215">
        <v>21.875</v>
      </c>
      <c r="AB215">
        <v>25.0625</v>
      </c>
    </row>
    <row r="216" spans="5:28" ht="12.75">
      <c r="E216" s="38"/>
      <c r="F216" s="62" t="s">
        <v>53</v>
      </c>
      <c r="G216">
        <v>11.1875</v>
      </c>
      <c r="H216">
        <v>11.375</v>
      </c>
      <c r="I216">
        <v>11.3125</v>
      </c>
      <c r="J216">
        <v>11.1875</v>
      </c>
      <c r="K216">
        <v>11.4375</v>
      </c>
      <c r="L216">
        <v>11.4375</v>
      </c>
      <c r="M216">
        <v>12</v>
      </c>
      <c r="N216">
        <v>12.6875</v>
      </c>
      <c r="O216">
        <v>12.1875</v>
      </c>
      <c r="P216">
        <v>12.25</v>
      </c>
      <c r="Q216">
        <v>13.25</v>
      </c>
      <c r="R216">
        <v>13.9375</v>
      </c>
      <c r="S216">
        <v>15.3125</v>
      </c>
      <c r="T216">
        <v>14.625</v>
      </c>
      <c r="U216">
        <v>17.4375</v>
      </c>
      <c r="V216">
        <v>15.1875</v>
      </c>
      <c r="W216">
        <v>17.75</v>
      </c>
      <c r="X216">
        <v>19.875</v>
      </c>
      <c r="Y216">
        <v>18.1875</v>
      </c>
      <c r="Z216">
        <v>19.625</v>
      </c>
      <c r="AA216">
        <v>22.625</v>
      </c>
      <c r="AB216">
        <v>26.5625</v>
      </c>
    </row>
    <row r="217" spans="5:28" ht="13.5" thickBot="1">
      <c r="E217" s="42"/>
      <c r="F217" s="66" t="s">
        <v>54</v>
      </c>
      <c r="G217">
        <v>11.375</v>
      </c>
      <c r="H217">
        <v>11.5625</v>
      </c>
      <c r="I217">
        <v>11.5</v>
      </c>
      <c r="J217">
        <v>11.375</v>
      </c>
      <c r="K217">
        <v>11.625</v>
      </c>
      <c r="L217">
        <v>11.6875</v>
      </c>
      <c r="M217">
        <v>12.25</v>
      </c>
      <c r="N217">
        <v>13.0625</v>
      </c>
      <c r="O217">
        <v>12.5625</v>
      </c>
      <c r="P217">
        <v>12.625</v>
      </c>
      <c r="Q217">
        <v>13.625</v>
      </c>
      <c r="R217">
        <v>14.3125</v>
      </c>
      <c r="S217">
        <v>15.8125</v>
      </c>
      <c r="T217">
        <v>15.375</v>
      </c>
      <c r="U217">
        <v>18.1875</v>
      </c>
      <c r="V217">
        <v>15.9375</v>
      </c>
      <c r="W217">
        <v>18.5</v>
      </c>
      <c r="X217">
        <v>20.875</v>
      </c>
      <c r="Y217">
        <v>19.4375</v>
      </c>
      <c r="Z217">
        <v>20.875</v>
      </c>
      <c r="AA217">
        <v>24.125</v>
      </c>
      <c r="AB217">
        <v>28.3125</v>
      </c>
    </row>
    <row r="218" ht="12.75">
      <c r="AD218" s="1"/>
    </row>
    <row r="219" ht="12.75">
      <c r="AD219" s="1"/>
    </row>
    <row r="220" ht="12.75">
      <c r="AD220" s="1"/>
    </row>
    <row r="221" ht="12.75">
      <c r="AD221" s="1"/>
    </row>
    <row r="222" ht="12.75">
      <c r="AD222" s="1"/>
    </row>
    <row r="223" ht="12.75">
      <c r="AD223" s="1"/>
    </row>
    <row r="224" ht="12.75">
      <c r="AD224" s="1"/>
    </row>
    <row r="225" ht="12.75">
      <c r="AD225" s="1"/>
    </row>
    <row r="226" ht="12.75">
      <c r="AD226" s="1"/>
    </row>
    <row r="227" ht="12.75">
      <c r="AD227" s="1"/>
    </row>
    <row r="228" ht="12.75">
      <c r="AD228" s="1"/>
    </row>
    <row r="229" ht="12.75">
      <c r="AD229" s="1"/>
    </row>
    <row r="230" ht="12.75">
      <c r="AD230" s="1"/>
    </row>
    <row r="231" ht="12.75">
      <c r="AD231" s="1"/>
    </row>
    <row r="232" ht="12.75">
      <c r="AD232" s="1"/>
    </row>
    <row r="233" ht="12.75">
      <c r="AD233" s="1"/>
    </row>
    <row r="234" ht="12.75">
      <c r="AD234" s="1"/>
    </row>
    <row r="235" ht="12.75">
      <c r="AD235" s="1"/>
    </row>
    <row r="236" ht="12.75">
      <c r="AD236" s="1"/>
    </row>
    <row r="237" ht="12.75">
      <c r="AD237" s="1"/>
    </row>
    <row r="238" ht="12.75">
      <c r="AD238" s="1"/>
    </row>
    <row r="239" ht="12.75">
      <c r="AD239" s="1"/>
    </row>
    <row r="240" ht="12.75">
      <c r="AD240" s="1"/>
    </row>
    <row r="241" ht="12.75">
      <c r="AD241" s="1"/>
    </row>
    <row r="242" ht="12.75">
      <c r="AD242" s="1"/>
    </row>
    <row r="243" ht="12.75">
      <c r="AD243" s="1"/>
    </row>
    <row r="244" ht="12.75">
      <c r="AD244" s="1"/>
    </row>
    <row r="245" ht="12.75">
      <c r="AD245" s="1"/>
    </row>
    <row r="246" ht="12.75">
      <c r="AD246" s="1"/>
    </row>
    <row r="247" ht="12.75">
      <c r="AD247" s="1"/>
    </row>
    <row r="248" ht="12.75">
      <c r="AD248" s="1"/>
    </row>
    <row r="249" ht="12.75">
      <c r="AD249" s="1"/>
    </row>
    <row r="250" ht="12.75">
      <c r="AD250" s="1"/>
    </row>
    <row r="251" ht="12.75">
      <c r="AD251" s="1"/>
    </row>
    <row r="252" ht="12.75">
      <c r="AD252" s="1"/>
    </row>
    <row r="253" ht="12.75">
      <c r="AD253" s="1"/>
    </row>
    <row r="254" ht="12.75">
      <c r="AD254" s="1"/>
    </row>
    <row r="255" ht="12.75">
      <c r="AD255" s="1"/>
    </row>
    <row r="256" ht="12.75">
      <c r="AD256" s="1"/>
    </row>
    <row r="257" ht="12.75">
      <c r="AD257" s="1"/>
    </row>
    <row r="258" ht="12.75">
      <c r="AD258" s="1"/>
    </row>
    <row r="259" ht="12.75">
      <c r="AD259" s="1"/>
    </row>
    <row r="260" ht="12.75">
      <c r="AD260" s="1"/>
    </row>
    <row r="261" ht="12.75">
      <c r="AD261" s="1"/>
    </row>
    <row r="262" ht="12.75">
      <c r="AD262" s="1"/>
    </row>
    <row r="263" ht="12.75">
      <c r="AD263" s="1"/>
    </row>
    <row r="264" ht="12.75">
      <c r="AD264" s="1"/>
    </row>
    <row r="265" ht="12.75">
      <c r="AD265" s="1"/>
    </row>
    <row r="266" ht="12.75">
      <c r="AD266" s="1"/>
    </row>
    <row r="267" ht="12.75">
      <c r="AD267" s="1"/>
    </row>
    <row r="268" ht="12.75">
      <c r="AD268" s="1"/>
    </row>
    <row r="269" ht="12.75">
      <c r="AD269" s="1"/>
    </row>
    <row r="270" ht="12.75">
      <c r="AD270" s="1"/>
    </row>
    <row r="271" ht="12.75">
      <c r="AD271" s="1"/>
    </row>
    <row r="272" ht="12.75">
      <c r="AD272" s="1"/>
    </row>
    <row r="273" ht="12.75">
      <c r="AD273" s="1"/>
    </row>
    <row r="274" ht="12.75">
      <c r="AD274" s="1"/>
    </row>
    <row r="275" ht="12.75">
      <c r="AD275" s="1"/>
    </row>
    <row r="276" ht="12.75">
      <c r="AD276" s="1"/>
    </row>
    <row r="277" ht="12.75">
      <c r="AD277" s="1"/>
    </row>
    <row r="278" ht="12.75">
      <c r="AD278" s="1"/>
    </row>
    <row r="279" ht="12.75">
      <c r="AD279" s="1"/>
    </row>
    <row r="280" ht="12.75">
      <c r="AD280" s="1"/>
    </row>
    <row r="281" ht="12.75">
      <c r="AD281" s="1"/>
    </row>
    <row r="282" ht="12.75">
      <c r="AD282" s="1"/>
    </row>
    <row r="283" ht="12.75">
      <c r="AD283" s="1"/>
    </row>
    <row r="284" ht="12.75">
      <c r="AD284" s="1"/>
    </row>
    <row r="285" ht="12.75">
      <c r="AD285" s="1"/>
    </row>
    <row r="286" ht="12.75">
      <c r="AD286" s="1"/>
    </row>
    <row r="287" ht="12.75">
      <c r="AD287" s="1"/>
    </row>
    <row r="288" ht="12.75">
      <c r="AD288" s="1"/>
    </row>
    <row r="289" ht="12.75">
      <c r="AD289" s="1"/>
    </row>
    <row r="290" ht="12.75">
      <c r="AD290" s="1"/>
    </row>
    <row r="291" ht="12.75">
      <c r="AD291" s="1"/>
    </row>
    <row r="292" ht="12.75">
      <c r="AD292" s="1"/>
    </row>
    <row r="293" ht="12.75">
      <c r="AD293" s="1"/>
    </row>
    <row r="294" ht="12.75">
      <c r="AD294" s="1"/>
    </row>
    <row r="295" ht="12.75">
      <c r="AD295" s="1"/>
    </row>
    <row r="296" ht="12.75">
      <c r="AD296" s="1"/>
    </row>
    <row r="297" ht="12.75">
      <c r="AD297" s="1"/>
    </row>
    <row r="298" ht="12.75">
      <c r="AD298" s="1"/>
    </row>
    <row r="299" ht="12.75">
      <c r="AD299" s="1"/>
    </row>
    <row r="300" ht="12.75">
      <c r="AD300" s="1"/>
    </row>
    <row r="301" ht="12.75">
      <c r="AD301" s="1"/>
    </row>
    <row r="302" ht="12.75">
      <c r="AD302" s="1"/>
    </row>
    <row r="303" ht="12.75">
      <c r="AD303" s="1"/>
    </row>
    <row r="304" ht="12.75">
      <c r="AD304" s="1"/>
    </row>
    <row r="305" ht="12.75">
      <c r="AD305" s="1"/>
    </row>
    <row r="306" ht="12.75">
      <c r="AD306" s="1"/>
    </row>
    <row r="307" ht="12.75">
      <c r="AD307" s="1"/>
    </row>
    <row r="308" ht="12.75">
      <c r="AD308" s="1"/>
    </row>
    <row r="309" ht="12.75">
      <c r="AD309" s="1"/>
    </row>
    <row r="310" ht="12.75">
      <c r="AD310" s="1"/>
    </row>
    <row r="311" ht="12.75">
      <c r="AD311" s="1"/>
    </row>
    <row r="312" ht="12.75">
      <c r="AD312" s="1"/>
    </row>
    <row r="313" ht="12.75">
      <c r="AD313" s="1"/>
    </row>
    <row r="314" ht="12.75">
      <c r="AD314" s="1"/>
    </row>
    <row r="315" ht="12.75">
      <c r="AD315" s="1"/>
    </row>
    <row r="316" ht="12.75">
      <c r="AD316" s="1"/>
    </row>
    <row r="317" ht="12.75">
      <c r="AD317" s="1"/>
    </row>
    <row r="318" ht="12.75">
      <c r="AD318" s="1"/>
    </row>
    <row r="319" ht="12.75">
      <c r="AD319" s="1"/>
    </row>
    <row r="320" ht="12.75">
      <c r="AD320" s="1"/>
    </row>
    <row r="321" ht="12.75">
      <c r="AD321" s="1"/>
    </row>
    <row r="322" ht="12.75">
      <c r="AD322" s="1"/>
    </row>
    <row r="323" ht="12.75">
      <c r="AD323" s="1"/>
    </row>
    <row r="324" ht="12.75">
      <c r="AD324" s="1"/>
    </row>
    <row r="325" ht="12.75">
      <c r="AD325" s="1"/>
    </row>
    <row r="326" ht="12.75">
      <c r="AD326" s="1"/>
    </row>
    <row r="327" ht="12.75">
      <c r="AD327" s="1"/>
    </row>
    <row r="328" ht="12.75">
      <c r="AD328" s="1"/>
    </row>
    <row r="329" ht="12.75">
      <c r="AD329" s="1"/>
    </row>
    <row r="330" ht="12.75">
      <c r="AD330" s="1"/>
    </row>
    <row r="331" ht="12.75">
      <c r="AD331" s="1"/>
    </row>
    <row r="332" ht="12.75">
      <c r="AD332" s="1"/>
    </row>
    <row r="333" ht="12.75">
      <c r="AD333" s="1"/>
    </row>
    <row r="334" ht="12.75">
      <c r="AD334" s="1"/>
    </row>
    <row r="335" ht="12.75">
      <c r="AD335" s="1"/>
    </row>
    <row r="336" ht="12.75">
      <c r="AD336" s="1"/>
    </row>
    <row r="337" ht="12.75">
      <c r="AD337" s="1"/>
    </row>
    <row r="338" ht="12.75">
      <c r="AD338" s="1"/>
    </row>
    <row r="339" ht="12.75">
      <c r="AD339" s="1"/>
    </row>
    <row r="340" ht="12.75">
      <c r="AD340" s="1"/>
    </row>
    <row r="341" ht="12.75">
      <c r="AD341" s="1"/>
    </row>
    <row r="342" ht="12.75">
      <c r="AD342" s="1"/>
    </row>
    <row r="343" ht="12.75">
      <c r="AD343" s="1"/>
    </row>
    <row r="344" ht="12.75">
      <c r="AD344" s="1"/>
    </row>
    <row r="345" ht="12.75">
      <c r="AD345" s="1"/>
    </row>
    <row r="346" ht="12.75">
      <c r="AD346" s="1"/>
    </row>
    <row r="347" ht="12.75">
      <c r="AD347" s="1"/>
    </row>
    <row r="348" ht="12.75">
      <c r="AD348" s="1"/>
    </row>
    <row r="349" ht="12.75">
      <c r="AD349" s="1"/>
    </row>
    <row r="350" ht="12.75">
      <c r="AD350" s="1"/>
    </row>
    <row r="351" ht="12.75">
      <c r="AD351" s="1"/>
    </row>
    <row r="352" ht="12.75">
      <c r="AD352" s="1"/>
    </row>
    <row r="353" ht="12.75">
      <c r="AD353" s="1"/>
    </row>
    <row r="354" ht="12.75">
      <c r="AD354" s="1"/>
    </row>
    <row r="355" ht="12.75">
      <c r="AD355" s="1"/>
    </row>
    <row r="356" ht="12.75">
      <c r="AD356" s="1"/>
    </row>
    <row r="357" ht="12.75">
      <c r="AD357" s="1"/>
    </row>
    <row r="358" ht="12.75">
      <c r="AD358" s="1"/>
    </row>
    <row r="359" ht="12.75">
      <c r="AD359" s="1"/>
    </row>
    <row r="360" ht="12.75">
      <c r="AD360" s="1"/>
    </row>
    <row r="361" ht="12.75">
      <c r="AD361" s="1"/>
    </row>
    <row r="362" ht="12.75">
      <c r="AD362" s="1"/>
    </row>
    <row r="363" ht="12.75">
      <c r="AD363" s="1"/>
    </row>
    <row r="364" ht="12.75">
      <c r="AD364" s="1"/>
    </row>
    <row r="365" ht="12.75">
      <c r="AD365" s="1"/>
    </row>
    <row r="366" ht="12.75">
      <c r="AD366" s="1"/>
    </row>
    <row r="367" ht="12.75">
      <c r="AD367" s="1"/>
    </row>
    <row r="368" ht="12.75">
      <c r="AD368" s="1"/>
    </row>
    <row r="369" ht="12.75">
      <c r="AD369" s="1"/>
    </row>
    <row r="370" ht="12.75">
      <c r="AD370" s="1"/>
    </row>
    <row r="371" ht="12.75">
      <c r="AD371" s="1"/>
    </row>
    <row r="372" ht="12.75">
      <c r="AD372" s="1"/>
    </row>
    <row r="373" ht="12.75">
      <c r="AD373" s="1"/>
    </row>
    <row r="374" ht="12.75">
      <c r="AD374" s="1"/>
    </row>
    <row r="375" ht="12.75">
      <c r="AD375" s="1"/>
    </row>
    <row r="376" ht="12.75">
      <c r="AD376" s="1"/>
    </row>
    <row r="377" ht="12.75">
      <c r="AD377" s="1"/>
    </row>
    <row r="378" ht="12.75">
      <c r="AD378" s="1"/>
    </row>
    <row r="379" ht="12.75">
      <c r="AD379" s="1"/>
    </row>
    <row r="380" ht="12.75">
      <c r="AD380" s="1"/>
    </row>
    <row r="381" ht="12.75">
      <c r="AD381" s="1"/>
    </row>
    <row r="382" ht="12.75">
      <c r="AD382" s="1"/>
    </row>
    <row r="383" ht="12.75">
      <c r="AD383" s="1"/>
    </row>
    <row r="384" ht="12.75">
      <c r="AD384" s="1"/>
    </row>
    <row r="385" ht="12.75">
      <c r="AD385" s="1"/>
    </row>
    <row r="386" ht="12.75">
      <c r="AD386" s="1"/>
    </row>
    <row r="387" ht="12.75">
      <c r="AD387" s="1"/>
    </row>
    <row r="388" ht="12.75">
      <c r="AD388" s="1"/>
    </row>
    <row r="389" ht="12.75">
      <c r="AD389" s="1"/>
    </row>
    <row r="390" ht="12.75">
      <c r="AD390" s="1"/>
    </row>
    <row r="391" ht="12.75">
      <c r="AD391" s="1"/>
    </row>
    <row r="392" ht="12.75">
      <c r="AD392" s="1"/>
    </row>
    <row r="393" ht="12.75">
      <c r="AD393" s="1"/>
    </row>
    <row r="394" ht="12.75">
      <c r="AD394" s="1"/>
    </row>
    <row r="395" ht="12.75">
      <c r="AD395" s="1"/>
    </row>
    <row r="396" ht="12.75">
      <c r="AD396" s="1"/>
    </row>
    <row r="397" ht="12.75">
      <c r="AD397" s="1"/>
    </row>
    <row r="398" ht="12.75">
      <c r="AD398" s="1"/>
    </row>
    <row r="399" ht="12.75">
      <c r="AD399" s="1"/>
    </row>
    <row r="400" ht="12.75">
      <c r="AD400" s="1"/>
    </row>
    <row r="401" ht="12.75">
      <c r="AD401" s="1"/>
    </row>
    <row r="402" ht="12.75">
      <c r="AD402" s="1"/>
    </row>
    <row r="403" ht="12.75">
      <c r="AD403" s="1"/>
    </row>
    <row r="404" ht="12.75">
      <c r="AD404" s="1"/>
    </row>
    <row r="405" ht="12.75">
      <c r="AD405" s="1"/>
    </row>
    <row r="406" ht="12.75">
      <c r="AD406" s="1"/>
    </row>
    <row r="407" ht="12.75">
      <c r="AD407" s="1"/>
    </row>
    <row r="408" ht="12.75">
      <c r="AD408" s="1"/>
    </row>
    <row r="409" ht="12.75">
      <c r="AD409" s="1"/>
    </row>
    <row r="410" ht="12.75">
      <c r="AD410" s="1"/>
    </row>
    <row r="411" ht="12.75">
      <c r="AD411" s="1"/>
    </row>
    <row r="412" ht="12.75">
      <c r="AD412" s="1"/>
    </row>
    <row r="413" ht="12.75">
      <c r="AD413" s="1"/>
    </row>
    <row r="414" ht="12.75">
      <c r="AD414" s="1"/>
    </row>
    <row r="415" ht="12.75">
      <c r="AD415" s="1"/>
    </row>
    <row r="416" ht="12.75">
      <c r="AD416" s="1"/>
    </row>
    <row r="417" ht="12.75">
      <c r="AD417" s="1"/>
    </row>
    <row r="418" ht="12.75">
      <c r="AD418" s="1"/>
    </row>
    <row r="419" ht="12.75">
      <c r="AD419" s="1"/>
    </row>
    <row r="420" ht="12.75">
      <c r="AD420" s="1"/>
    </row>
    <row r="421" ht="12.75">
      <c r="AD421" s="1"/>
    </row>
    <row r="422" ht="12.75">
      <c r="AD422" s="1"/>
    </row>
    <row r="423" ht="12.75">
      <c r="AD423" s="1"/>
    </row>
    <row r="424" ht="12.75">
      <c r="AD424" s="1"/>
    </row>
    <row r="425" ht="12.75">
      <c r="AD425" s="1"/>
    </row>
    <row r="426" ht="12.75">
      <c r="AD426" s="1"/>
    </row>
    <row r="427" ht="12.75">
      <c r="AD427" s="1"/>
    </row>
    <row r="428" ht="12.75">
      <c r="AD428" s="1"/>
    </row>
    <row r="429" ht="12.75">
      <c r="AD429" s="1"/>
    </row>
    <row r="430" ht="12.75">
      <c r="AD430" s="1"/>
    </row>
    <row r="431" ht="12.75">
      <c r="AD431" s="1"/>
    </row>
    <row r="432" ht="12.75">
      <c r="AD432" s="1"/>
    </row>
    <row r="433" ht="12.75">
      <c r="AD433" s="1"/>
    </row>
    <row r="434" ht="12.75">
      <c r="AD434" s="1"/>
    </row>
    <row r="435" ht="12.75">
      <c r="AD435" s="1"/>
    </row>
    <row r="436" ht="12.75">
      <c r="AD436" s="1"/>
    </row>
    <row r="437" ht="12.75">
      <c r="AD437" s="1"/>
    </row>
    <row r="438" ht="12.75">
      <c r="AD438" s="1"/>
    </row>
    <row r="439" ht="12.75">
      <c r="AD439" s="1"/>
    </row>
    <row r="440" ht="12.75">
      <c r="AD440" s="1"/>
    </row>
    <row r="441" ht="12.75">
      <c r="AD441" s="1"/>
    </row>
    <row r="442" ht="12.75">
      <c r="AD442" s="1"/>
    </row>
    <row r="443" ht="12.75">
      <c r="AD443" s="1"/>
    </row>
    <row r="444" ht="12.75">
      <c r="AD444" s="1"/>
    </row>
    <row r="445" ht="12.75">
      <c r="AD445" s="1"/>
    </row>
    <row r="446" ht="12.75">
      <c r="AD446" s="1"/>
    </row>
    <row r="447" ht="12.75">
      <c r="AD447" s="1"/>
    </row>
    <row r="448" ht="12.75">
      <c r="AD448" s="1"/>
    </row>
    <row r="449" ht="12.75">
      <c r="AD449" s="1"/>
    </row>
    <row r="450" ht="12.75">
      <c r="AD450" s="1"/>
    </row>
    <row r="451" ht="12.75">
      <c r="AD451" s="1"/>
    </row>
    <row r="452" ht="12.75">
      <c r="AD452" s="1"/>
    </row>
    <row r="453" ht="12.75">
      <c r="AD453" s="1"/>
    </row>
    <row r="454" ht="12.75">
      <c r="AD454" s="1"/>
    </row>
    <row r="455" ht="12.75">
      <c r="AD455" s="1"/>
    </row>
    <row r="456" ht="12.75">
      <c r="AD456" s="1"/>
    </row>
    <row r="457" ht="12.75">
      <c r="AD457" s="1"/>
    </row>
    <row r="458" ht="12.75">
      <c r="AD458" s="1"/>
    </row>
    <row r="459" ht="12.75">
      <c r="AD459" s="1"/>
    </row>
    <row r="460" ht="12.75">
      <c r="AD460" s="1"/>
    </row>
    <row r="461" ht="12.75">
      <c r="AD461" s="1"/>
    </row>
    <row r="462" ht="12.75">
      <c r="AD462" s="1"/>
    </row>
    <row r="463" ht="12.75">
      <c r="AD463" s="1"/>
    </row>
    <row r="464" ht="12.75">
      <c r="AD464" s="1"/>
    </row>
    <row r="465" ht="12.75">
      <c r="AD465" s="1"/>
    </row>
    <row r="466" ht="12.75">
      <c r="AD466" s="1"/>
    </row>
    <row r="467" ht="12.75">
      <c r="AD467" s="1"/>
    </row>
    <row r="468" ht="12.75">
      <c r="AD468" s="1"/>
    </row>
    <row r="469" ht="12.75">
      <c r="AD469" s="1"/>
    </row>
    <row r="470" ht="12.75">
      <c r="AD470" s="1"/>
    </row>
    <row r="471" ht="12.75">
      <c r="AD471" s="1"/>
    </row>
    <row r="472" ht="12.75">
      <c r="AD472" s="1"/>
    </row>
    <row r="473" ht="12.75">
      <c r="AD473" s="1"/>
    </row>
    <row r="474" ht="12.75">
      <c r="AD474" s="1"/>
    </row>
    <row r="475" ht="12.75">
      <c r="AD475" s="1"/>
    </row>
    <row r="476" ht="12.75">
      <c r="AD476" s="1"/>
    </row>
    <row r="477" ht="12.75">
      <c r="AD477" s="1"/>
    </row>
    <row r="478" ht="12.75">
      <c r="AD478" s="1"/>
    </row>
    <row r="479" ht="12.75">
      <c r="AD479" s="1"/>
    </row>
    <row r="480" ht="12.75">
      <c r="AD480" s="1"/>
    </row>
    <row r="481" ht="12.75">
      <c r="AD481" s="1"/>
    </row>
    <row r="482" ht="12.75">
      <c r="AD482" s="1"/>
    </row>
    <row r="483" ht="12.75">
      <c r="AD483" s="1"/>
    </row>
    <row r="484" ht="12.75">
      <c r="AD484" s="1"/>
    </row>
    <row r="485" ht="12.75">
      <c r="AD485" s="1"/>
    </row>
    <row r="486" ht="12.75">
      <c r="AD486" s="1"/>
    </row>
    <row r="487" ht="12.75">
      <c r="AD487" s="1"/>
    </row>
    <row r="488" ht="12.75">
      <c r="AD488" s="1"/>
    </row>
    <row r="489" ht="12.75">
      <c r="AD489" s="1"/>
    </row>
    <row r="490" ht="12.75">
      <c r="AD490" s="1"/>
    </row>
    <row r="491" ht="12.75">
      <c r="AD491" s="1"/>
    </row>
    <row r="492" ht="12.75">
      <c r="AD492" s="1"/>
    </row>
    <row r="493" ht="12.75">
      <c r="AD493" s="1"/>
    </row>
    <row r="494" ht="12.75">
      <c r="AD494" s="1"/>
    </row>
    <row r="495" ht="12.75">
      <c r="AD495" s="1"/>
    </row>
    <row r="496" ht="12.75">
      <c r="AD496" s="1"/>
    </row>
    <row r="497" ht="12.75">
      <c r="AD497" s="1"/>
    </row>
    <row r="498" ht="12.75">
      <c r="AD498" s="1"/>
    </row>
    <row r="499" ht="12.75">
      <c r="AD499" s="1"/>
    </row>
    <row r="500" ht="12.75">
      <c r="AD500" s="1"/>
    </row>
    <row r="501" ht="12.75">
      <c r="AD501" s="1"/>
    </row>
    <row r="502" ht="12.75">
      <c r="AD502" s="1"/>
    </row>
    <row r="503" ht="12.75">
      <c r="AD503" s="1"/>
    </row>
    <row r="504" ht="12.75">
      <c r="AD504" s="1"/>
    </row>
    <row r="505" ht="12.75">
      <c r="AD505" s="1"/>
    </row>
    <row r="506" ht="12.75">
      <c r="AD506" s="1"/>
    </row>
    <row r="507" ht="12.75">
      <c r="AD507" s="1"/>
    </row>
    <row r="508" ht="12.75">
      <c r="AD508" s="1"/>
    </row>
    <row r="509" ht="12.75">
      <c r="AD509" s="1"/>
    </row>
    <row r="510" ht="12.75">
      <c r="AD510" s="1"/>
    </row>
    <row r="511" ht="12.75">
      <c r="AD511" s="1"/>
    </row>
    <row r="512" ht="12.75">
      <c r="AD512" s="1"/>
    </row>
    <row r="513" ht="12.75">
      <c r="AD513" s="1"/>
    </row>
    <row r="514" ht="12.75">
      <c r="AD514" s="1"/>
    </row>
    <row r="515" ht="12.75">
      <c r="AD515" s="1"/>
    </row>
    <row r="516" ht="12.75">
      <c r="AD516" s="1"/>
    </row>
    <row r="517" ht="12.75">
      <c r="AD517" s="1"/>
    </row>
    <row r="518" ht="12.75">
      <c r="AD518" s="1"/>
    </row>
    <row r="519" ht="12.75">
      <c r="AD519" s="1"/>
    </row>
    <row r="520" ht="12.75">
      <c r="AD520" s="1"/>
    </row>
    <row r="521" ht="12.75">
      <c r="AD521" s="1"/>
    </row>
    <row r="522" ht="12.75">
      <c r="AD522" s="1"/>
    </row>
    <row r="523" ht="12.75">
      <c r="AD523" s="1"/>
    </row>
    <row r="524" ht="12.75">
      <c r="AD524" s="1"/>
    </row>
    <row r="525" ht="12.75">
      <c r="AD525" s="1"/>
    </row>
    <row r="526" ht="12.75">
      <c r="AD526" s="1"/>
    </row>
    <row r="527" ht="12.75">
      <c r="AD527" s="1"/>
    </row>
    <row r="528" ht="12.75">
      <c r="AD528" s="1"/>
    </row>
    <row r="529" ht="12.75">
      <c r="AD529" s="1"/>
    </row>
    <row r="530" ht="12.75">
      <c r="AD530" s="1"/>
    </row>
    <row r="531" ht="12.75">
      <c r="AD531" s="1"/>
    </row>
    <row r="532" ht="12.75">
      <c r="AD532" s="1"/>
    </row>
    <row r="533" ht="12.75">
      <c r="AD533" s="1"/>
    </row>
    <row r="534" ht="12.75">
      <c r="AD534" s="1"/>
    </row>
    <row r="535" ht="12.75">
      <c r="AD535" s="1"/>
    </row>
    <row r="536" ht="12.75">
      <c r="AD536" s="1"/>
    </row>
    <row r="537" ht="12.75">
      <c r="AD537" s="1"/>
    </row>
    <row r="538" ht="12.75">
      <c r="AD538" s="1"/>
    </row>
    <row r="539" ht="12.75">
      <c r="AD539" s="1"/>
    </row>
    <row r="540" ht="12.75">
      <c r="AD540" s="1"/>
    </row>
    <row r="541" ht="12.75">
      <c r="AD541" s="1"/>
    </row>
    <row r="542" ht="12.75">
      <c r="AD542" s="1"/>
    </row>
    <row r="543" ht="12.75">
      <c r="AD543" s="1"/>
    </row>
    <row r="544" ht="12.75">
      <c r="AD544" s="1"/>
    </row>
    <row r="545" ht="12.75">
      <c r="AD545" s="1"/>
    </row>
    <row r="546" ht="12.75">
      <c r="AD546" s="1"/>
    </row>
    <row r="547" ht="12.75">
      <c r="AD547" s="1"/>
    </row>
    <row r="548" ht="12.75">
      <c r="AD548" s="1"/>
    </row>
    <row r="549" ht="12.75">
      <c r="AD549" s="1"/>
    </row>
    <row r="550" ht="12.75">
      <c r="AD550" s="1"/>
    </row>
    <row r="551" ht="12.75">
      <c r="AD551" s="1"/>
    </row>
    <row r="552" ht="12.75">
      <c r="AD552" s="1"/>
    </row>
    <row r="553" ht="12.75">
      <c r="AD553" s="1"/>
    </row>
    <row r="554" ht="12.75">
      <c r="AD554" s="1"/>
    </row>
    <row r="555" ht="12.75">
      <c r="AD555" s="1"/>
    </row>
    <row r="556" ht="12.75">
      <c r="AD556" s="1"/>
    </row>
    <row r="557" ht="12.75">
      <c r="AD557" s="1"/>
    </row>
    <row r="558" ht="12.75">
      <c r="AD558" s="1"/>
    </row>
    <row r="559" ht="12.75">
      <c r="AD559" s="1"/>
    </row>
    <row r="560" ht="12.75">
      <c r="AD560" s="1"/>
    </row>
    <row r="561" ht="12.75">
      <c r="AD561" s="1"/>
    </row>
    <row r="562" ht="12.75">
      <c r="AD562" s="1"/>
    </row>
    <row r="563" ht="12.75">
      <c r="AD563" s="1"/>
    </row>
    <row r="564" ht="12.75">
      <c r="AD564" s="1"/>
    </row>
    <row r="565" ht="12.75">
      <c r="AD565" s="1"/>
    </row>
    <row r="566" ht="12.75">
      <c r="AD566" s="1"/>
    </row>
    <row r="567" ht="12.75">
      <c r="AD567" s="1"/>
    </row>
    <row r="568" ht="12.75">
      <c r="AD568" s="1"/>
    </row>
    <row r="569" ht="12.75">
      <c r="AD569" s="1"/>
    </row>
    <row r="570" ht="12.75">
      <c r="AD570" s="1"/>
    </row>
    <row r="571" ht="12.75">
      <c r="AD571" s="1"/>
    </row>
    <row r="572" ht="12.75">
      <c r="AD572" s="1"/>
    </row>
    <row r="573" ht="12.75">
      <c r="AD573" s="1"/>
    </row>
    <row r="574" ht="12.75">
      <c r="AD574" s="1"/>
    </row>
    <row r="575" ht="12.75">
      <c r="AD575" s="1"/>
    </row>
    <row r="576" ht="12.75">
      <c r="AD576" s="1"/>
    </row>
    <row r="577" ht="12.75">
      <c r="AD577" s="1"/>
    </row>
    <row r="578" ht="12.75">
      <c r="AD578" s="1"/>
    </row>
    <row r="579" ht="12.75">
      <c r="AD579" s="1"/>
    </row>
    <row r="580" ht="12.75">
      <c r="AD580" s="1"/>
    </row>
    <row r="581" ht="12.75">
      <c r="AD581" s="1"/>
    </row>
    <row r="582" ht="12.75">
      <c r="AD582" s="1"/>
    </row>
    <row r="583" ht="12.75">
      <c r="AD583" s="1"/>
    </row>
    <row r="584" ht="12.75">
      <c r="AD584" s="1"/>
    </row>
    <row r="585" ht="12.75">
      <c r="AD585" s="1"/>
    </row>
    <row r="586" ht="12.75">
      <c r="AD586" s="1"/>
    </row>
    <row r="587" ht="12.75">
      <c r="AD587" s="1"/>
    </row>
    <row r="588" ht="12.75">
      <c r="AD588" s="1"/>
    </row>
    <row r="589" ht="12.75">
      <c r="AD589" s="1"/>
    </row>
    <row r="590" ht="12.75">
      <c r="AD590" s="1"/>
    </row>
    <row r="591" ht="12.75">
      <c r="AD591" s="1"/>
    </row>
    <row r="592" ht="12.75">
      <c r="AD592" s="1"/>
    </row>
    <row r="593" ht="12.75">
      <c r="AD593" s="1"/>
    </row>
    <row r="594" ht="12.75">
      <c r="AD594" s="1"/>
    </row>
    <row r="595" ht="12.75">
      <c r="AD595" s="1"/>
    </row>
    <row r="596" ht="12.75">
      <c r="AD596" s="1"/>
    </row>
    <row r="597" ht="12.75">
      <c r="AD597" s="1"/>
    </row>
    <row r="598" ht="12.75">
      <c r="AD598" s="1"/>
    </row>
    <row r="599" ht="12.75">
      <c r="AD599" s="1"/>
    </row>
    <row r="600" ht="12.75">
      <c r="AD600" s="1"/>
    </row>
    <row r="601" ht="12.75">
      <c r="AD601" s="1"/>
    </row>
    <row r="602" ht="12.75">
      <c r="AD602" s="1"/>
    </row>
    <row r="603" ht="12.75">
      <c r="AD603" s="1"/>
    </row>
    <row r="604" ht="12.75">
      <c r="AD604" s="1"/>
    </row>
    <row r="605" ht="12.75">
      <c r="AD605" s="1"/>
    </row>
    <row r="606" ht="12.75">
      <c r="AD606" s="1"/>
    </row>
    <row r="607" ht="12.75">
      <c r="AD607" s="1"/>
    </row>
    <row r="608" ht="12.75">
      <c r="AD608" s="1"/>
    </row>
    <row r="609" ht="12.75">
      <c r="AD609" s="1"/>
    </row>
    <row r="610" ht="12.75">
      <c r="AD610" s="1"/>
    </row>
    <row r="611" ht="12.75">
      <c r="AD611" s="1"/>
    </row>
    <row r="612" ht="12.75">
      <c r="AD612" s="1"/>
    </row>
    <row r="613" ht="12.75">
      <c r="AD613" s="1"/>
    </row>
    <row r="614" ht="12.75">
      <c r="AD614" s="1"/>
    </row>
    <row r="615" ht="12.75">
      <c r="AD615" s="1"/>
    </row>
    <row r="616" ht="12.75">
      <c r="AD616" s="1"/>
    </row>
    <row r="617" ht="12.75">
      <c r="AD617" s="1"/>
    </row>
    <row r="618" ht="12.75">
      <c r="AD618" s="1"/>
    </row>
    <row r="619" ht="12.75">
      <c r="AD619" s="1"/>
    </row>
    <row r="620" ht="12.75">
      <c r="AD620" s="1"/>
    </row>
    <row r="621" ht="12.75">
      <c r="AD621" s="1"/>
    </row>
    <row r="622" ht="12.75">
      <c r="AD622" s="1"/>
    </row>
    <row r="623" ht="12.75">
      <c r="AD623" s="1"/>
    </row>
    <row r="624" ht="12.75">
      <c r="AD624" s="1"/>
    </row>
    <row r="625" ht="12.75">
      <c r="AD625" s="1"/>
    </row>
    <row r="626" ht="12.75">
      <c r="AD626" s="1"/>
    </row>
    <row r="627" ht="12.75">
      <c r="AD627" s="1"/>
    </row>
    <row r="628" ht="12.75">
      <c r="AD628" s="1"/>
    </row>
    <row r="629" ht="12.75">
      <c r="AD629" s="1"/>
    </row>
    <row r="630" ht="12.75">
      <c r="AD630" s="1"/>
    </row>
    <row r="631" ht="12.75">
      <c r="AD631" s="1"/>
    </row>
    <row r="632" ht="12.75">
      <c r="AD632" s="1"/>
    </row>
    <row r="633" ht="12.75">
      <c r="AD633" s="1"/>
    </row>
    <row r="634" ht="12.75">
      <c r="AD634" s="1"/>
    </row>
    <row r="635" ht="12.75">
      <c r="AD635" s="1"/>
    </row>
    <row r="636" ht="12.75">
      <c r="AD636" s="1"/>
    </row>
    <row r="637" ht="12.75">
      <c r="AD637" s="1"/>
    </row>
    <row r="638" ht="12.75">
      <c r="AD638" s="1"/>
    </row>
    <row r="639" ht="12.75">
      <c r="AD639" s="1"/>
    </row>
    <row r="640" ht="12.75">
      <c r="AD640" s="1"/>
    </row>
    <row r="641" ht="12.75">
      <c r="AD641" s="1"/>
    </row>
    <row r="642" ht="12.75">
      <c r="AD642" s="1"/>
    </row>
    <row r="643" ht="12.75">
      <c r="AD643" s="1"/>
    </row>
    <row r="644" ht="12.75">
      <c r="AD644" s="1"/>
    </row>
    <row r="645" ht="12.75">
      <c r="AD645" s="1"/>
    </row>
    <row r="646" ht="12.75">
      <c r="AD646" s="1"/>
    </row>
    <row r="647" ht="12.75">
      <c r="AD647" s="1"/>
    </row>
    <row r="648" ht="12.75">
      <c r="AD648" s="1"/>
    </row>
    <row r="649" ht="12.75">
      <c r="AD649" s="1"/>
    </row>
    <row r="650" ht="12.75">
      <c r="AD650" s="1"/>
    </row>
    <row r="651" ht="12.75">
      <c r="AD651" s="1"/>
    </row>
    <row r="652" ht="12.75">
      <c r="AD652" s="1"/>
    </row>
    <row r="653" ht="12.75">
      <c r="AD653" s="1"/>
    </row>
    <row r="654" ht="12.75">
      <c r="AD654" s="1"/>
    </row>
    <row r="655" ht="12.75">
      <c r="AD655" s="1"/>
    </row>
    <row r="656" ht="12.75">
      <c r="AD656" s="1"/>
    </row>
    <row r="657" ht="12.75">
      <c r="AD657" s="1"/>
    </row>
    <row r="658" ht="12.75">
      <c r="AD658" s="1"/>
    </row>
    <row r="659" ht="12.75">
      <c r="AD659" s="1"/>
    </row>
    <row r="660" ht="12.75">
      <c r="AD660" s="1"/>
    </row>
    <row r="661" ht="12.75">
      <c r="AD661" s="1"/>
    </row>
    <row r="662" ht="12.75">
      <c r="AD662" s="1"/>
    </row>
    <row r="663" ht="12.75">
      <c r="AD663" s="1"/>
    </row>
    <row r="664" ht="12.75">
      <c r="AD664" s="1"/>
    </row>
    <row r="665" ht="12.75">
      <c r="AD665" s="1"/>
    </row>
    <row r="666" ht="12.75">
      <c r="AD666" s="1"/>
    </row>
    <row r="667" ht="12.75">
      <c r="AD667" s="1"/>
    </row>
    <row r="668" ht="12.75">
      <c r="AD668" s="1"/>
    </row>
    <row r="669" ht="12.75">
      <c r="AD669" s="1"/>
    </row>
    <row r="670" ht="12.75">
      <c r="AD670" s="1"/>
    </row>
    <row r="671" ht="12.75">
      <c r="AD671" s="1"/>
    </row>
    <row r="672" ht="12.75">
      <c r="AD672" s="1"/>
    </row>
    <row r="673" ht="12.75">
      <c r="AD673" s="1"/>
    </row>
    <row r="674" ht="12.75">
      <c r="AD674" s="1"/>
    </row>
    <row r="675" ht="12.75">
      <c r="AD675" s="1"/>
    </row>
    <row r="676" ht="12.75">
      <c r="AD676" s="1"/>
    </row>
    <row r="677" ht="12.75">
      <c r="AD677" s="1"/>
    </row>
    <row r="678" ht="12.75">
      <c r="AD678" s="1"/>
    </row>
    <row r="679" ht="12.75">
      <c r="AD679" s="1"/>
    </row>
    <row r="680" ht="12.75">
      <c r="AD680" s="1"/>
    </row>
    <row r="681" ht="12.75">
      <c r="AD681" s="1"/>
    </row>
    <row r="682" ht="12.75">
      <c r="AD682" s="1"/>
    </row>
    <row r="683" ht="12.75">
      <c r="AD683" s="1"/>
    </row>
    <row r="684" ht="12.75">
      <c r="AD684" s="1"/>
    </row>
    <row r="685" ht="12.75">
      <c r="AD685" s="1"/>
    </row>
    <row r="686" ht="12.75">
      <c r="AD686" s="1"/>
    </row>
    <row r="687" ht="12.75">
      <c r="AD687" s="1"/>
    </row>
    <row r="688" ht="12.75">
      <c r="AD688" s="1"/>
    </row>
    <row r="689" ht="12.75">
      <c r="AD689" s="1"/>
    </row>
    <row r="690" ht="12.75">
      <c r="AD690" s="1"/>
    </row>
    <row r="691" ht="12.75">
      <c r="AD691" s="1"/>
    </row>
    <row r="692" ht="12.75">
      <c r="AD692" s="1"/>
    </row>
    <row r="693" ht="12.75">
      <c r="AD693" s="1"/>
    </row>
    <row r="694" ht="12.75">
      <c r="AD694" s="1"/>
    </row>
    <row r="695" ht="12.75">
      <c r="AD695" s="1"/>
    </row>
    <row r="696" ht="12.75">
      <c r="AD696" s="1"/>
    </row>
    <row r="697" ht="12.75">
      <c r="AD697" s="1"/>
    </row>
    <row r="698" ht="12.75">
      <c r="AD698" s="1"/>
    </row>
    <row r="699" ht="12.75">
      <c r="AD699" s="1"/>
    </row>
    <row r="700" ht="12.75">
      <c r="AD700" s="1"/>
    </row>
    <row r="701" ht="12.75">
      <c r="AD701" s="1"/>
    </row>
    <row r="702" ht="12.75">
      <c r="AD702" s="1"/>
    </row>
    <row r="703" ht="12.75">
      <c r="AD703" s="1"/>
    </row>
    <row r="704" ht="12.75">
      <c r="AD704" s="1"/>
    </row>
    <row r="705" ht="12.75">
      <c r="AD705" s="1"/>
    </row>
    <row r="706" ht="12.75">
      <c r="AD706" s="1"/>
    </row>
    <row r="707" ht="12.75">
      <c r="AD707" s="1"/>
    </row>
    <row r="708" ht="12.75">
      <c r="AD708" s="1"/>
    </row>
    <row r="709" ht="12.75">
      <c r="AD709" s="1"/>
    </row>
    <row r="710" ht="12.75">
      <c r="AD710" s="1"/>
    </row>
    <row r="711" ht="12.75">
      <c r="AD711" s="1"/>
    </row>
    <row r="712" ht="12.75">
      <c r="AD712" s="1"/>
    </row>
    <row r="713" ht="12.75">
      <c r="AD713" s="1"/>
    </row>
    <row r="714" ht="12.75">
      <c r="AD714" s="1"/>
    </row>
    <row r="715" ht="12.75">
      <c r="AD715" s="1"/>
    </row>
    <row r="716" ht="12.75">
      <c r="AD716" s="1"/>
    </row>
    <row r="717" ht="12.75">
      <c r="AD717" s="1"/>
    </row>
    <row r="718" ht="12.75">
      <c r="AD718" s="1"/>
    </row>
    <row r="719" ht="12.75">
      <c r="AD719" s="1"/>
    </row>
    <row r="720" ht="12.75">
      <c r="AD720" s="1"/>
    </row>
    <row r="721" ht="12.75">
      <c r="AD721" s="1"/>
    </row>
    <row r="722" ht="12.75">
      <c r="AD722" s="1"/>
    </row>
    <row r="723" ht="12.75">
      <c r="AD723" s="1"/>
    </row>
    <row r="724" ht="12.75">
      <c r="AD724" s="1"/>
    </row>
    <row r="725" ht="12.75">
      <c r="AD725" s="1"/>
    </row>
    <row r="726" ht="12.75">
      <c r="AD726" s="1"/>
    </row>
    <row r="727" ht="12.75">
      <c r="AD727" s="1"/>
    </row>
    <row r="728" ht="12.75">
      <c r="AD728" s="1"/>
    </row>
    <row r="729" ht="12.75">
      <c r="AD729" s="1"/>
    </row>
    <row r="730" ht="12.75">
      <c r="AD730" s="1"/>
    </row>
    <row r="731" ht="12.75">
      <c r="AD731" s="1"/>
    </row>
    <row r="732" ht="12.75">
      <c r="AD732" s="1"/>
    </row>
    <row r="733" ht="12.75">
      <c r="AD733" s="1"/>
    </row>
    <row r="734" ht="12.75">
      <c r="AD734" s="1"/>
    </row>
    <row r="735" ht="12.75">
      <c r="AD735" s="1"/>
    </row>
    <row r="736" ht="12.75">
      <c r="AD736" s="1"/>
    </row>
    <row r="737" ht="12.75">
      <c r="AD737" s="1"/>
    </row>
    <row r="738" ht="12.75">
      <c r="AD738" s="1"/>
    </row>
    <row r="739" ht="12.75">
      <c r="AD739" s="1"/>
    </row>
    <row r="740" ht="12.75">
      <c r="AD740" s="1"/>
    </row>
    <row r="741" ht="12.75">
      <c r="AD741" s="1"/>
    </row>
    <row r="742" ht="12.75">
      <c r="AD742" s="1"/>
    </row>
    <row r="743" ht="12.75">
      <c r="AD743" s="1"/>
    </row>
    <row r="744" ht="12.75">
      <c r="AD744" s="1"/>
    </row>
    <row r="745" ht="12.75">
      <c r="AD745" s="1"/>
    </row>
    <row r="746" ht="12.75">
      <c r="AD746" s="1"/>
    </row>
    <row r="747" ht="12.75">
      <c r="AD747" s="1"/>
    </row>
    <row r="748" ht="12.75">
      <c r="AD748" s="1"/>
    </row>
    <row r="749" ht="12.75">
      <c r="AD749" s="1"/>
    </row>
    <row r="750" ht="12.75">
      <c r="AD750" s="1"/>
    </row>
    <row r="751" ht="12.75">
      <c r="AD751" s="1"/>
    </row>
    <row r="752" ht="12.75">
      <c r="AD752" s="1"/>
    </row>
    <row r="753" ht="12.75">
      <c r="AD753" s="1"/>
    </row>
    <row r="754" ht="12.75">
      <c r="AD754" s="1"/>
    </row>
    <row r="755" ht="12.75">
      <c r="AD755" s="1"/>
    </row>
    <row r="756" ht="12.75">
      <c r="AD756" s="1"/>
    </row>
    <row r="757" ht="12.75">
      <c r="AD757" s="1"/>
    </row>
    <row r="758" ht="12.75">
      <c r="AD758" s="1"/>
    </row>
    <row r="759" ht="12.75">
      <c r="AD759" s="1"/>
    </row>
    <row r="760" ht="12.75">
      <c r="AD760" s="1"/>
    </row>
    <row r="761" ht="12.75">
      <c r="AD761" s="1"/>
    </row>
    <row r="762" ht="12.75">
      <c r="AD762" s="1"/>
    </row>
    <row r="763" ht="12.75">
      <c r="AD763" s="1"/>
    </row>
    <row r="764" ht="12.75">
      <c r="AD764" s="1"/>
    </row>
    <row r="765" ht="12.75">
      <c r="AD765" s="1"/>
    </row>
    <row r="766" ht="12.75">
      <c r="AD766" s="1"/>
    </row>
    <row r="767" ht="12.75">
      <c r="AD767" s="1"/>
    </row>
    <row r="768" ht="12.75">
      <c r="AD768" s="1"/>
    </row>
    <row r="769" ht="12.75">
      <c r="AD769" s="1"/>
    </row>
    <row r="770" ht="12.75">
      <c r="AD770" s="1"/>
    </row>
    <row r="771" ht="12.75">
      <c r="AD771" s="1"/>
    </row>
    <row r="772" ht="12.75">
      <c r="AD772" s="1"/>
    </row>
    <row r="773" ht="12.75">
      <c r="AD773" s="1"/>
    </row>
    <row r="774" ht="12.75">
      <c r="AD774" s="1"/>
    </row>
    <row r="775" ht="12.75">
      <c r="AD775" s="1"/>
    </row>
    <row r="776" ht="12.75">
      <c r="AD776" s="1"/>
    </row>
    <row r="777" ht="12.75">
      <c r="AD777" s="1"/>
    </row>
    <row r="778" ht="12.75">
      <c r="AD778" s="1"/>
    </row>
    <row r="779" ht="12.75">
      <c r="AD779" s="1"/>
    </row>
    <row r="780" ht="12.75">
      <c r="AD780" s="1"/>
    </row>
    <row r="781" ht="12.75">
      <c r="AD781" s="1"/>
    </row>
    <row r="782" ht="12.75">
      <c r="AD782" s="1"/>
    </row>
    <row r="783" ht="12.75">
      <c r="AD783" s="1"/>
    </row>
    <row r="784" ht="12.75">
      <c r="AD784" s="1"/>
    </row>
    <row r="785" ht="12.75">
      <c r="AD785" s="1"/>
    </row>
    <row r="786" ht="12.75">
      <c r="AD786" s="1"/>
    </row>
    <row r="787" ht="12.75">
      <c r="AD787" s="1"/>
    </row>
    <row r="788" ht="12.75">
      <c r="AD788" s="1"/>
    </row>
    <row r="789" ht="12.75">
      <c r="AD789" s="1"/>
    </row>
    <row r="790" ht="12.75">
      <c r="AD790" s="1"/>
    </row>
    <row r="791" ht="12.75">
      <c r="AD791" s="1"/>
    </row>
    <row r="792" ht="12.75">
      <c r="AD792" s="1"/>
    </row>
    <row r="793" ht="12.75">
      <c r="AD793" s="1"/>
    </row>
    <row r="794" ht="12.75">
      <c r="AD794" s="1"/>
    </row>
    <row r="795" ht="12.75">
      <c r="AD795" s="1"/>
    </row>
    <row r="796" ht="12.75">
      <c r="AD796" s="1"/>
    </row>
    <row r="797" ht="12.75">
      <c r="AD797" s="1"/>
    </row>
    <row r="798" ht="12.75">
      <c r="AD798" s="1"/>
    </row>
    <row r="799" ht="12.75">
      <c r="AD799" s="1"/>
    </row>
    <row r="800" ht="12.75">
      <c r="AD800" s="1"/>
    </row>
    <row r="801" ht="12.75">
      <c r="AD801" s="1"/>
    </row>
    <row r="802" ht="12.75">
      <c r="AD802" s="1"/>
    </row>
    <row r="803" ht="12.75">
      <c r="AD803" s="1"/>
    </row>
    <row r="804" ht="12.75">
      <c r="AD804" s="1"/>
    </row>
    <row r="805" ht="12.75">
      <c r="AD805" s="1"/>
    </row>
    <row r="806" ht="12.75">
      <c r="AD806" s="1"/>
    </row>
    <row r="807" ht="12.75">
      <c r="AD807" s="1"/>
    </row>
    <row r="808" ht="12.75">
      <c r="AD808" s="1"/>
    </row>
    <row r="809" ht="12.75">
      <c r="AD809" s="1"/>
    </row>
    <row r="810" ht="12.75">
      <c r="AD810" s="1"/>
    </row>
    <row r="811" ht="12.75">
      <c r="AD811" s="1"/>
    </row>
    <row r="812" ht="12.75">
      <c r="AD812" s="1"/>
    </row>
    <row r="813" ht="12.75">
      <c r="AD813" s="1"/>
    </row>
    <row r="814" ht="12.75">
      <c r="AD814" s="1"/>
    </row>
    <row r="815" ht="12.75">
      <c r="AD815" s="1"/>
    </row>
    <row r="816" ht="12.75">
      <c r="AD816" s="1"/>
    </row>
    <row r="817" ht="12.75">
      <c r="AD817" s="1"/>
    </row>
    <row r="818" ht="12.75">
      <c r="AD818" s="1"/>
    </row>
    <row r="819" ht="12.75">
      <c r="AD819" s="1"/>
    </row>
    <row r="820" ht="12.75">
      <c r="AD820" s="1"/>
    </row>
    <row r="821" ht="12.75">
      <c r="AD821" s="1"/>
    </row>
    <row r="822" ht="12.75">
      <c r="AD822" s="1"/>
    </row>
    <row r="823" ht="12.75">
      <c r="AD823" s="1"/>
    </row>
    <row r="824" ht="12.75">
      <c r="AD824" s="1"/>
    </row>
    <row r="825" ht="12.75">
      <c r="AD825" s="1"/>
    </row>
    <row r="826" ht="12.75">
      <c r="AD826" s="1"/>
    </row>
    <row r="827" ht="12.75">
      <c r="AD827" s="1"/>
    </row>
    <row r="828" ht="12.75">
      <c r="AD828" s="1"/>
    </row>
    <row r="829" ht="12.75">
      <c r="AD829" s="1"/>
    </row>
    <row r="830" ht="12.75">
      <c r="AD830" s="1"/>
    </row>
    <row r="831" ht="12.75">
      <c r="AD831" s="1"/>
    </row>
    <row r="832" ht="12.75">
      <c r="AD832" s="1"/>
    </row>
    <row r="833" ht="12.75">
      <c r="AD833" s="1"/>
    </row>
    <row r="834" ht="12.75">
      <c r="AD834" s="1"/>
    </row>
    <row r="835" ht="12.75">
      <c r="AD835" s="1"/>
    </row>
    <row r="836" ht="12.75">
      <c r="AD836" s="1"/>
    </row>
    <row r="837" ht="12.75">
      <c r="AD837" s="1"/>
    </row>
    <row r="838" ht="12.75">
      <c r="AD838" s="1"/>
    </row>
    <row r="839" ht="12.75">
      <c r="AD839" s="1"/>
    </row>
    <row r="840" ht="12.75">
      <c r="AD840" s="1"/>
    </row>
    <row r="841" ht="12.75">
      <c r="AD841" s="1"/>
    </row>
    <row r="842" ht="12.75">
      <c r="AD842" s="1"/>
    </row>
    <row r="843" ht="12.75">
      <c r="AD843" s="1"/>
    </row>
    <row r="844" ht="12.75">
      <c r="AD844" s="1"/>
    </row>
    <row r="845" ht="12.75">
      <c r="AD845" s="1"/>
    </row>
    <row r="846" ht="12.75">
      <c r="AD846" s="1"/>
    </row>
    <row r="847" ht="12.75">
      <c r="AD847" s="1"/>
    </row>
    <row r="848" ht="12.75">
      <c r="AD848" s="1"/>
    </row>
    <row r="849" ht="12.75">
      <c r="AD849" s="1"/>
    </row>
    <row r="850" ht="12.75">
      <c r="AD850" s="1"/>
    </row>
    <row r="851" ht="12.75">
      <c r="AD851" s="1"/>
    </row>
    <row r="852" ht="12.75">
      <c r="AD852" s="1"/>
    </row>
    <row r="853" ht="12.75">
      <c r="AD853" s="1"/>
    </row>
    <row r="854" ht="12.75">
      <c r="AD854" s="1"/>
    </row>
    <row r="855" ht="12.75">
      <c r="AD855" s="1"/>
    </row>
    <row r="856" ht="12.75">
      <c r="AD856" s="1"/>
    </row>
    <row r="857" ht="12.75">
      <c r="AD857" s="1"/>
    </row>
    <row r="858" ht="12.75">
      <c r="AD858" s="1"/>
    </row>
    <row r="859" ht="12.75">
      <c r="AD859" s="1"/>
    </row>
    <row r="860" ht="12.75">
      <c r="AD860" s="1"/>
    </row>
    <row r="861" ht="12.75">
      <c r="AD861" s="1"/>
    </row>
    <row r="862" ht="12.75">
      <c r="AD862" s="1"/>
    </row>
    <row r="863" ht="12.75">
      <c r="AD863" s="1"/>
    </row>
    <row r="864" ht="12.75">
      <c r="AD864" s="1"/>
    </row>
    <row r="865" ht="12.75">
      <c r="AD865" s="1"/>
    </row>
    <row r="866" ht="12.75">
      <c r="AD866" s="1"/>
    </row>
    <row r="867" ht="12.75">
      <c r="AD867" s="1"/>
    </row>
    <row r="868" ht="12.75">
      <c r="AD868" s="1"/>
    </row>
    <row r="869" ht="12.75">
      <c r="AD869" s="1"/>
    </row>
    <row r="870" ht="12.75">
      <c r="AD870" s="1"/>
    </row>
    <row r="871" ht="12.75">
      <c r="AD871" s="1"/>
    </row>
    <row r="872" ht="12.75">
      <c r="AD872" s="1"/>
    </row>
    <row r="873" ht="12.75">
      <c r="AD873" s="1"/>
    </row>
    <row r="874" ht="12.75">
      <c r="AD874" s="1"/>
    </row>
    <row r="875" ht="12.75">
      <c r="AD875" s="1"/>
    </row>
    <row r="876" ht="12.75">
      <c r="AD876" s="1"/>
    </row>
    <row r="877" ht="12.75">
      <c r="AD877" s="1"/>
    </row>
    <row r="878" ht="12.75">
      <c r="AD878" s="1"/>
    </row>
    <row r="879" ht="12.75">
      <c r="AD879" s="1"/>
    </row>
    <row r="880" ht="12.75">
      <c r="AD880" s="1"/>
    </row>
    <row r="881" ht="12.75">
      <c r="AD881" s="1"/>
    </row>
    <row r="882" ht="12.75">
      <c r="AD882" s="1"/>
    </row>
    <row r="883" ht="12.75">
      <c r="AD883" s="1"/>
    </row>
    <row r="884" ht="12.75">
      <c r="AD884" s="1"/>
    </row>
    <row r="885" ht="12.75">
      <c r="AD885" s="1"/>
    </row>
    <row r="886" ht="12.75">
      <c r="AD886" s="1"/>
    </row>
    <row r="887" ht="12.75">
      <c r="AD887" s="1"/>
    </row>
    <row r="888" ht="12.75">
      <c r="AD888" s="1"/>
    </row>
    <row r="889" ht="12.75">
      <c r="AD889" s="1"/>
    </row>
    <row r="890" ht="12.75">
      <c r="AD890" s="1"/>
    </row>
    <row r="891" ht="12.75">
      <c r="AD891" s="1"/>
    </row>
    <row r="892" ht="12.75">
      <c r="AD892" s="1"/>
    </row>
    <row r="893" ht="12.75">
      <c r="AD893" s="1"/>
    </row>
    <row r="894" ht="12.75">
      <c r="AD894" s="1"/>
    </row>
    <row r="895" ht="12.75">
      <c r="AD895" s="1"/>
    </row>
    <row r="896" ht="12.75">
      <c r="AD896" s="1"/>
    </row>
    <row r="897" ht="12.75">
      <c r="AD897" s="1"/>
    </row>
    <row r="898" ht="12.75">
      <c r="AD898" s="1"/>
    </row>
    <row r="899" ht="12.75">
      <c r="AD899" s="1"/>
    </row>
    <row r="900" ht="12.75">
      <c r="AD900" s="1"/>
    </row>
    <row r="901" ht="12.75">
      <c r="AD901" s="1"/>
    </row>
    <row r="902" ht="12.75">
      <c r="AD902" s="1"/>
    </row>
    <row r="903" ht="12.75">
      <c r="AD903" s="1"/>
    </row>
    <row r="904" ht="12.75">
      <c r="AD904" s="1"/>
    </row>
    <row r="905" ht="12.75">
      <c r="AD905" s="1"/>
    </row>
    <row r="906" ht="12.75">
      <c r="AD906" s="1"/>
    </row>
    <row r="907" ht="12.75">
      <c r="AD907" s="1"/>
    </row>
    <row r="908" ht="12.75">
      <c r="AD908" s="1"/>
    </row>
    <row r="909" ht="12.75">
      <c r="AD909" s="1"/>
    </row>
    <row r="910" ht="12.75">
      <c r="AD910" s="1"/>
    </row>
    <row r="911" ht="12.75">
      <c r="AD911" s="1"/>
    </row>
    <row r="912" ht="12.75">
      <c r="AD912" s="1"/>
    </row>
    <row r="913" ht="12.75">
      <c r="AD913" s="1"/>
    </row>
    <row r="914" ht="12.75">
      <c r="AD914" s="1"/>
    </row>
    <row r="915" ht="12.75">
      <c r="AD915" s="1"/>
    </row>
    <row r="916" ht="12.75">
      <c r="AD916" s="1"/>
    </row>
    <row r="917" ht="12.75">
      <c r="AD917" s="1"/>
    </row>
    <row r="918" ht="12.75">
      <c r="AD918" s="1"/>
    </row>
    <row r="919" ht="12.75">
      <c r="AD919" s="1"/>
    </row>
    <row r="920" ht="12.75">
      <c r="AD920" s="1"/>
    </row>
    <row r="921" ht="12.75">
      <c r="AD921" s="1"/>
    </row>
    <row r="922" ht="12.75">
      <c r="AD922" s="1"/>
    </row>
    <row r="923" ht="12.75">
      <c r="AD923" s="1"/>
    </row>
    <row r="924" ht="12.75">
      <c r="AD924" s="1"/>
    </row>
    <row r="925" ht="12.75">
      <c r="AD925" s="1"/>
    </row>
    <row r="926" ht="12.75">
      <c r="AD926" s="1"/>
    </row>
    <row r="927" ht="12.75">
      <c r="AD927" s="1"/>
    </row>
    <row r="928" ht="12.75">
      <c r="AD928" s="1"/>
    </row>
    <row r="929" ht="12.75">
      <c r="AD929" s="1"/>
    </row>
    <row r="930" ht="12.75">
      <c r="AD930" s="1"/>
    </row>
    <row r="931" ht="12.75">
      <c r="AD931" s="1"/>
    </row>
    <row r="932" ht="12.75">
      <c r="AD932" s="1"/>
    </row>
    <row r="933" ht="12.75">
      <c r="AD933" s="1"/>
    </row>
    <row r="934" ht="12.75">
      <c r="AD934" s="1"/>
    </row>
    <row r="935" ht="12.75">
      <c r="AD935" s="1"/>
    </row>
    <row r="936" ht="12.75">
      <c r="AD936" s="1"/>
    </row>
    <row r="937" ht="12.75">
      <c r="AD937" s="1"/>
    </row>
    <row r="938" ht="12.75">
      <c r="AD938" s="1"/>
    </row>
    <row r="939" ht="12.75">
      <c r="AD939" s="1"/>
    </row>
    <row r="940" ht="12.75">
      <c r="AD940" s="1"/>
    </row>
    <row r="941" ht="12.75">
      <c r="AD941" s="1"/>
    </row>
    <row r="942" ht="12.75">
      <c r="AD942" s="1"/>
    </row>
    <row r="943" ht="12.75">
      <c r="AD943" s="1"/>
    </row>
    <row r="944" ht="12.75">
      <c r="AD944" s="1"/>
    </row>
    <row r="945" ht="12.75">
      <c r="AD945" s="1"/>
    </row>
    <row r="946" ht="12.75">
      <c r="AD946" s="1"/>
    </row>
    <row r="947" ht="12.75">
      <c r="AD947" s="1"/>
    </row>
    <row r="948" ht="12.75">
      <c r="AD948" s="1"/>
    </row>
    <row r="949" ht="12.75">
      <c r="AD949" s="1"/>
    </row>
    <row r="950" ht="12.75">
      <c r="AD950" s="1"/>
    </row>
    <row r="951" ht="12.75">
      <c r="AD951" s="1"/>
    </row>
    <row r="952" ht="12.75">
      <c r="AD952" s="1"/>
    </row>
    <row r="953" ht="12.75">
      <c r="AD953" s="1"/>
    </row>
    <row r="954" ht="12.75">
      <c r="AD954" s="1"/>
    </row>
    <row r="955" ht="12.75">
      <c r="AD955" s="1"/>
    </row>
    <row r="956" ht="12.75">
      <c r="AD956" s="1"/>
    </row>
    <row r="957" ht="12.75">
      <c r="AD957" s="1"/>
    </row>
    <row r="958" ht="12.75">
      <c r="AD958" s="1"/>
    </row>
    <row r="959" ht="12.75">
      <c r="AD959" s="1"/>
    </row>
    <row r="960" ht="12.75">
      <c r="AD960" s="1"/>
    </row>
    <row r="961" ht="12.75">
      <c r="AD961" s="1"/>
    </row>
    <row r="962" ht="12.75">
      <c r="AD962" s="1"/>
    </row>
    <row r="963" ht="12.75">
      <c r="AD963" s="1"/>
    </row>
    <row r="964" ht="12.75">
      <c r="AD964" s="1"/>
    </row>
    <row r="965" ht="12.75">
      <c r="AD965" s="1"/>
    </row>
    <row r="966" ht="12.75">
      <c r="AD966" s="1"/>
    </row>
    <row r="967" ht="12.75">
      <c r="AD967" s="1"/>
    </row>
    <row r="968" ht="12.75">
      <c r="AD968" s="1"/>
    </row>
    <row r="969" ht="12.75">
      <c r="AD969" s="1"/>
    </row>
    <row r="970" ht="12.75">
      <c r="AD970" s="1"/>
    </row>
    <row r="971" ht="12.75">
      <c r="AD971" s="1"/>
    </row>
    <row r="972" ht="12.75">
      <c r="AD972" s="1"/>
    </row>
    <row r="973" ht="12.75">
      <c r="AD973" s="1"/>
    </row>
    <row r="974" ht="12.75">
      <c r="AD974" s="1"/>
    </row>
    <row r="975" ht="12.75">
      <c r="AD975" s="1"/>
    </row>
    <row r="976" ht="12.75">
      <c r="AD976" s="1"/>
    </row>
    <row r="977" ht="12.75">
      <c r="AD977" s="1"/>
    </row>
    <row r="978" ht="12.75">
      <c r="AD978" s="1"/>
    </row>
    <row r="979" ht="12.75">
      <c r="AD979" s="1"/>
    </row>
    <row r="980" ht="12.75">
      <c r="AD980" s="1"/>
    </row>
    <row r="981" ht="12.75">
      <c r="AD981" s="1"/>
    </row>
    <row r="982" ht="12.75">
      <c r="AD982" s="1"/>
    </row>
    <row r="983" ht="12.75">
      <c r="AD983" s="1"/>
    </row>
    <row r="984" ht="12.75">
      <c r="AD984" s="1"/>
    </row>
    <row r="985" ht="12.75">
      <c r="AD985" s="1"/>
    </row>
    <row r="986" ht="12.75">
      <c r="AD986" s="1"/>
    </row>
    <row r="987" ht="12.75">
      <c r="AD987" s="1"/>
    </row>
    <row r="988" ht="12.75">
      <c r="AD988" s="1"/>
    </row>
    <row r="989" ht="12.75">
      <c r="AD989" s="1"/>
    </row>
    <row r="990" ht="12.75">
      <c r="AD990" s="1"/>
    </row>
    <row r="991" ht="12.75">
      <c r="AD991" s="1"/>
    </row>
    <row r="992" ht="12.75">
      <c r="AD992" s="1"/>
    </row>
    <row r="993" ht="12.75">
      <c r="AD993" s="1"/>
    </row>
    <row r="994" ht="12.75">
      <c r="AD994" s="1"/>
    </row>
    <row r="995" ht="12.75">
      <c r="AD995" s="1"/>
    </row>
    <row r="996" ht="12.75">
      <c r="AD996" s="1"/>
    </row>
    <row r="997" ht="12.75">
      <c r="AD997" s="1"/>
    </row>
    <row r="998" ht="12.75">
      <c r="AD998" s="1"/>
    </row>
    <row r="999" ht="12.75">
      <c r="AD999" s="1"/>
    </row>
    <row r="1000" ht="12.75">
      <c r="AD1000" s="1"/>
    </row>
    <row r="1001" ht="12.75">
      <c r="AD1001" s="1"/>
    </row>
    <row r="1002" ht="12.75">
      <c r="AD1002" s="1"/>
    </row>
    <row r="1003" ht="12.75">
      <c r="AD1003" s="1"/>
    </row>
    <row r="1004" ht="12.75">
      <c r="AD1004" s="1"/>
    </row>
    <row r="1005" ht="12.75">
      <c r="AD1005" s="1"/>
    </row>
    <row r="1006" ht="12.75">
      <c r="AD1006" s="1"/>
    </row>
    <row r="1007" ht="12.75">
      <c r="AD1007" s="1"/>
    </row>
    <row r="1008" ht="12.75">
      <c r="AD1008" s="1"/>
    </row>
    <row r="1009" ht="12.75">
      <c r="AD1009" s="1"/>
    </row>
    <row r="1010" ht="12.75">
      <c r="AD1010" s="1"/>
    </row>
    <row r="1011" ht="12.75">
      <c r="AD1011" s="1"/>
    </row>
    <row r="1012" ht="12.75">
      <c r="AD1012" s="1"/>
    </row>
    <row r="1013" ht="12.75">
      <c r="AD1013" s="1"/>
    </row>
    <row r="1014" ht="12.75">
      <c r="AD1014" s="1"/>
    </row>
    <row r="1015" ht="12.75">
      <c r="AD1015" s="1"/>
    </row>
    <row r="1016" ht="12.75">
      <c r="AD1016" s="1"/>
    </row>
    <row r="1017" ht="12.75">
      <c r="AD1017" s="1"/>
    </row>
    <row r="1018" ht="12.75">
      <c r="AD1018" s="1"/>
    </row>
    <row r="1019" ht="12.75">
      <c r="AD1019" s="1"/>
    </row>
    <row r="1020" ht="12.75">
      <c r="AD1020" s="1"/>
    </row>
    <row r="1021" ht="12.75">
      <c r="AD1021" s="1"/>
    </row>
    <row r="1022" ht="12.75">
      <c r="AD1022" s="1"/>
    </row>
    <row r="1023" ht="12.75">
      <c r="AD1023" s="1"/>
    </row>
    <row r="1024" ht="12.75">
      <c r="AD1024" s="1"/>
    </row>
    <row r="1025" ht="12.75">
      <c r="AD1025" s="1"/>
    </row>
    <row r="1026" ht="12.75">
      <c r="AD1026" s="1"/>
    </row>
    <row r="1027" ht="12.75">
      <c r="AD1027" s="1"/>
    </row>
    <row r="1028" ht="12.75">
      <c r="AD1028" s="1"/>
    </row>
    <row r="1029" ht="12.75">
      <c r="AD1029" s="1"/>
    </row>
    <row r="1030" ht="12.75">
      <c r="AD1030" s="1"/>
    </row>
    <row r="1031" ht="12.75">
      <c r="AD1031" s="1"/>
    </row>
    <row r="1032" ht="12.75">
      <c r="AD1032" s="1"/>
    </row>
    <row r="1033" ht="12.75">
      <c r="AD1033" s="1"/>
    </row>
    <row r="1034" ht="12.75">
      <c r="AD1034" s="1"/>
    </row>
    <row r="1035" ht="12.75">
      <c r="AD1035" s="1"/>
    </row>
    <row r="1036" ht="12.75">
      <c r="AD1036" s="1"/>
    </row>
    <row r="1037" ht="12.75">
      <c r="AD1037" s="1"/>
    </row>
    <row r="1038" ht="12.75">
      <c r="AD1038" s="1"/>
    </row>
    <row r="1039" ht="12.75">
      <c r="AD1039" s="1"/>
    </row>
    <row r="1040" ht="12.75">
      <c r="AD1040" s="1"/>
    </row>
    <row r="1041" ht="12.75">
      <c r="AD1041" s="1"/>
    </row>
    <row r="1042" ht="12.75">
      <c r="AD1042" s="1"/>
    </row>
    <row r="1043" ht="12.75">
      <c r="AD1043" s="1"/>
    </row>
    <row r="1044" ht="12.75">
      <c r="AD1044" s="1"/>
    </row>
    <row r="1045" ht="12.75">
      <c r="AD1045" s="1"/>
    </row>
    <row r="1046" ht="12.75">
      <c r="AD1046" s="1"/>
    </row>
    <row r="1047" ht="12.75">
      <c r="AD1047" s="1"/>
    </row>
    <row r="1048" ht="12.75">
      <c r="AD1048" s="1"/>
    </row>
    <row r="1049" ht="12.75">
      <c r="AD1049" s="1"/>
    </row>
    <row r="1050" ht="12.75">
      <c r="AD1050" s="1"/>
    </row>
    <row r="1051" ht="12.75">
      <c r="AD1051" s="1"/>
    </row>
    <row r="1052" ht="12.75">
      <c r="AD1052" s="1"/>
    </row>
    <row r="1053" ht="12.75">
      <c r="AD1053" s="1"/>
    </row>
    <row r="1054" ht="12.75">
      <c r="AD1054" s="1"/>
    </row>
    <row r="1055" ht="12.75">
      <c r="AD1055" s="1"/>
    </row>
    <row r="1056" ht="12.75">
      <c r="AD1056" s="1"/>
    </row>
    <row r="1057" ht="12.75">
      <c r="AD1057" s="1"/>
    </row>
    <row r="1058" ht="12.75">
      <c r="AD1058" s="1"/>
    </row>
    <row r="1059" ht="12.75">
      <c r="AD1059" s="1"/>
    </row>
    <row r="1060" ht="12.75">
      <c r="AD1060" s="1"/>
    </row>
    <row r="1061" ht="12.75">
      <c r="AD1061" s="1"/>
    </row>
    <row r="1062" ht="12.75">
      <c r="AD1062" s="1"/>
    </row>
    <row r="1063" ht="12.75">
      <c r="AD1063" s="1"/>
    </row>
    <row r="1064" ht="12.75">
      <c r="AD1064" s="1"/>
    </row>
    <row r="1065" ht="12.75">
      <c r="AD1065" s="1"/>
    </row>
    <row r="1066" ht="12.75">
      <c r="AD1066" s="1"/>
    </row>
    <row r="1067" ht="12.75">
      <c r="AD1067" s="1"/>
    </row>
    <row r="1068" ht="12.75">
      <c r="AD1068" s="1"/>
    </row>
    <row r="1069" ht="12.75">
      <c r="AD1069" s="1"/>
    </row>
    <row r="1070" ht="12.75">
      <c r="AD1070" s="1"/>
    </row>
    <row r="1071" ht="12.75">
      <c r="AD1071" s="1"/>
    </row>
    <row r="1072" ht="12.75">
      <c r="AD1072" s="1"/>
    </row>
    <row r="1073" ht="12.75">
      <c r="AD1073" s="1"/>
    </row>
    <row r="1074" ht="12.75">
      <c r="AD1074" s="1"/>
    </row>
    <row r="1075" ht="12.75">
      <c r="AD1075" s="1"/>
    </row>
    <row r="1076" ht="12.75">
      <c r="AD1076" s="1"/>
    </row>
    <row r="1077" ht="12.75">
      <c r="AD1077" s="1"/>
    </row>
    <row r="1078" ht="12.75">
      <c r="AD1078" s="1"/>
    </row>
    <row r="1079" ht="12.75">
      <c r="AD1079" s="1"/>
    </row>
    <row r="1080" ht="12.75">
      <c r="AD1080" s="1"/>
    </row>
    <row r="1081" ht="12.75">
      <c r="AD1081" s="1"/>
    </row>
    <row r="1082" ht="12.75">
      <c r="AD1082" s="1"/>
    </row>
    <row r="1083" ht="12.75">
      <c r="AD1083" s="1"/>
    </row>
    <row r="1084" ht="12.75">
      <c r="AD1084" s="1"/>
    </row>
    <row r="1085" ht="12.75">
      <c r="AD1085" s="1"/>
    </row>
    <row r="1086" ht="12.75">
      <c r="AD1086" s="1"/>
    </row>
    <row r="1087" ht="12.75">
      <c r="AD1087" s="1"/>
    </row>
    <row r="1088" ht="12.75">
      <c r="AD1088" s="1"/>
    </row>
    <row r="1089" ht="12.75">
      <c r="AD1089" s="1"/>
    </row>
    <row r="1090" ht="12.75">
      <c r="AD1090" s="1"/>
    </row>
    <row r="1091" ht="12.75">
      <c r="AD1091" s="1"/>
    </row>
    <row r="1092" ht="12.75">
      <c r="AD1092" s="1"/>
    </row>
    <row r="1093" ht="12.75">
      <c r="AD1093" s="1"/>
    </row>
    <row r="1094" ht="12.75">
      <c r="AD1094" s="1"/>
    </row>
    <row r="1095" ht="12.75">
      <c r="AD1095" s="1"/>
    </row>
    <row r="1096" ht="12.75">
      <c r="AD1096" s="1"/>
    </row>
    <row r="1097" ht="12.75">
      <c r="AD1097" s="1"/>
    </row>
    <row r="1098" ht="12.75">
      <c r="AD1098" s="1"/>
    </row>
    <row r="1099" ht="12.75">
      <c r="AD1099" s="1"/>
    </row>
    <row r="1100" ht="12.75">
      <c r="AD1100" s="1"/>
    </row>
    <row r="1101" ht="12.75">
      <c r="AD1101" s="1"/>
    </row>
    <row r="1102" ht="12.75">
      <c r="AD1102" s="1"/>
    </row>
    <row r="1103" ht="12.75">
      <c r="AD1103" s="1"/>
    </row>
    <row r="1104" ht="12.75">
      <c r="AD1104" s="1"/>
    </row>
    <row r="1105" ht="12.75">
      <c r="AD1105" s="1"/>
    </row>
    <row r="1106" ht="12.75">
      <c r="AD1106" s="1"/>
    </row>
    <row r="1107" ht="12.75">
      <c r="AD1107" s="1"/>
    </row>
    <row r="1108" ht="12.75">
      <c r="AD1108" s="1"/>
    </row>
    <row r="1109" ht="12.75">
      <c r="AD1109" s="1"/>
    </row>
    <row r="1110" ht="12.75">
      <c r="AD1110" s="1"/>
    </row>
    <row r="1111" ht="12.75">
      <c r="AD1111" s="1"/>
    </row>
    <row r="1112" ht="12.75">
      <c r="AD1112" s="1"/>
    </row>
    <row r="1113" ht="12.75">
      <c r="AD1113" s="1"/>
    </row>
    <row r="1114" ht="12.75">
      <c r="AD1114" s="1"/>
    </row>
    <row r="1115" ht="12.75">
      <c r="AD1115" s="1"/>
    </row>
    <row r="1116" ht="12.75">
      <c r="AD1116" s="1"/>
    </row>
    <row r="1117" ht="12.75">
      <c r="AD1117" s="1"/>
    </row>
    <row r="1118" ht="12.75">
      <c r="AD1118" s="1"/>
    </row>
    <row r="1119" ht="12.75">
      <c r="AD1119" s="1"/>
    </row>
    <row r="1120" ht="12.75">
      <c r="AD1120" s="1"/>
    </row>
    <row r="1121" ht="12.75">
      <c r="AD1121" s="1"/>
    </row>
    <row r="1122" ht="12.75">
      <c r="AD1122" s="1"/>
    </row>
    <row r="1123" ht="12.75">
      <c r="AD1123" s="1"/>
    </row>
    <row r="1124" ht="12.75">
      <c r="AD1124" s="1"/>
    </row>
    <row r="1125" ht="12.75">
      <c r="AD1125" s="1"/>
    </row>
    <row r="1126" ht="12.75">
      <c r="AD1126" s="1"/>
    </row>
    <row r="1127" ht="12.75">
      <c r="AD1127" s="1"/>
    </row>
    <row r="1128" ht="12.75">
      <c r="AD1128" s="1"/>
    </row>
    <row r="1129" ht="12.75">
      <c r="AD1129" s="1"/>
    </row>
    <row r="1130" ht="12.75">
      <c r="AD1130" s="1"/>
    </row>
    <row r="1131" ht="12.75">
      <c r="AD1131" s="1"/>
    </row>
    <row r="1132" ht="12.75">
      <c r="AD1132" s="1"/>
    </row>
    <row r="1133" ht="12.75">
      <c r="AD1133" s="1"/>
    </row>
    <row r="1134" ht="12.75">
      <c r="AD1134" s="1"/>
    </row>
    <row r="1135" ht="12.75">
      <c r="AD1135" s="1"/>
    </row>
    <row r="1136" ht="12.75">
      <c r="AD1136" s="1"/>
    </row>
    <row r="1137" ht="12.75">
      <c r="AD1137" s="1"/>
    </row>
    <row r="1138" ht="12.75">
      <c r="AD1138" s="1"/>
    </row>
    <row r="1139" ht="12.75">
      <c r="AD1139" s="1"/>
    </row>
    <row r="1140" ht="12.75">
      <c r="AD1140" s="1"/>
    </row>
    <row r="1141" ht="12.75">
      <c r="AD1141" s="1"/>
    </row>
    <row r="1142" ht="12.75">
      <c r="AD1142" s="1"/>
    </row>
    <row r="1143" ht="12.75">
      <c r="AD1143" s="1"/>
    </row>
    <row r="1144" ht="12.75">
      <c r="AD1144" s="1"/>
    </row>
    <row r="1145" ht="12.75">
      <c r="AD1145" s="1"/>
    </row>
    <row r="1146" ht="12.75">
      <c r="AD1146" s="1"/>
    </row>
    <row r="1147" ht="12.75">
      <c r="AD1147" s="1"/>
    </row>
    <row r="1148" ht="12.75">
      <c r="AD1148" s="1"/>
    </row>
    <row r="1149" ht="12.75">
      <c r="AD1149" s="1"/>
    </row>
    <row r="1150" ht="12.75">
      <c r="AD1150" s="1"/>
    </row>
    <row r="1151" ht="12.75">
      <c r="AD1151" s="1"/>
    </row>
    <row r="1152" ht="12.75">
      <c r="AD1152" s="1"/>
    </row>
    <row r="1153" ht="12.75">
      <c r="AD1153" s="1"/>
    </row>
    <row r="1154" ht="12.75">
      <c r="AD1154" s="1"/>
    </row>
    <row r="1155" ht="12.75">
      <c r="AD1155" s="1"/>
    </row>
    <row r="1156" ht="12.75">
      <c r="AD1156" s="1"/>
    </row>
    <row r="1157" ht="12.75">
      <c r="AD1157" s="1"/>
    </row>
    <row r="1158" ht="12.75">
      <c r="AD1158" s="1"/>
    </row>
    <row r="1159" ht="12.75">
      <c r="AD1159" s="1"/>
    </row>
    <row r="1160" ht="12.75">
      <c r="AD1160" s="1"/>
    </row>
    <row r="1161" ht="12.75">
      <c r="AD1161" s="1"/>
    </row>
    <row r="1162" ht="12.75">
      <c r="AD1162" s="1"/>
    </row>
    <row r="1163" ht="12.75">
      <c r="AD1163" s="1"/>
    </row>
    <row r="1164" ht="12.75">
      <c r="AD1164" s="1"/>
    </row>
    <row r="1165" ht="12.75">
      <c r="AD1165" s="1"/>
    </row>
    <row r="1166" ht="12.75">
      <c r="AD1166" s="1"/>
    </row>
    <row r="1167" ht="12.75">
      <c r="AD1167" s="1"/>
    </row>
    <row r="1168" ht="12.75">
      <c r="AD1168" s="1"/>
    </row>
    <row r="1169" ht="12.75">
      <c r="AD1169" s="1"/>
    </row>
    <row r="1170" ht="12.75">
      <c r="AD1170" s="1"/>
    </row>
    <row r="1171" ht="12.75">
      <c r="AD1171" s="1"/>
    </row>
    <row r="1172" ht="12.75">
      <c r="AD1172" s="1"/>
    </row>
    <row r="1173" ht="12.75">
      <c r="AD1173" s="1"/>
    </row>
    <row r="1174" ht="12.75">
      <c r="AD1174" s="1"/>
    </row>
    <row r="1175" ht="12.75">
      <c r="AD1175" s="1"/>
    </row>
    <row r="1176" ht="12.75">
      <c r="AD1176" s="1"/>
    </row>
    <row r="1177" ht="12.75">
      <c r="AD1177" s="1"/>
    </row>
    <row r="1178" ht="12.75">
      <c r="AD1178" s="1"/>
    </row>
    <row r="1179" ht="12.75">
      <c r="AD1179" s="1"/>
    </row>
    <row r="1180" ht="12.75">
      <c r="AD1180" s="1"/>
    </row>
    <row r="1181" ht="12.75">
      <c r="AD1181" s="1"/>
    </row>
    <row r="1182" ht="12.75">
      <c r="AD1182" s="1"/>
    </row>
    <row r="1183" ht="12.75">
      <c r="AD1183" s="1"/>
    </row>
    <row r="1184" ht="12.75">
      <c r="AD1184" s="1"/>
    </row>
    <row r="1185" ht="12.75">
      <c r="AD1185" s="1"/>
    </row>
    <row r="1186" ht="12.75">
      <c r="AD1186" s="1"/>
    </row>
    <row r="1187" ht="12.75">
      <c r="AD1187" s="1"/>
    </row>
    <row r="1188" ht="12.75">
      <c r="AD1188" s="1"/>
    </row>
    <row r="1189" ht="12.75">
      <c r="AD1189" s="1"/>
    </row>
    <row r="1190" ht="12.75">
      <c r="AD1190" s="1"/>
    </row>
    <row r="1191" ht="12.75">
      <c r="AD1191" s="1"/>
    </row>
    <row r="1192" ht="12.75">
      <c r="AD1192" s="1"/>
    </row>
    <row r="1193" ht="12.75">
      <c r="AD1193" s="1"/>
    </row>
    <row r="1194" ht="12.75">
      <c r="AD1194" s="1"/>
    </row>
    <row r="1195" ht="12.75">
      <c r="AD1195" s="1"/>
    </row>
    <row r="1196" ht="12.75">
      <c r="AD1196" s="1"/>
    </row>
    <row r="1197" ht="12.75">
      <c r="AD1197" s="1"/>
    </row>
    <row r="1198" ht="12.75">
      <c r="AD1198" s="1"/>
    </row>
    <row r="1199" ht="12.75">
      <c r="AD1199" s="1"/>
    </row>
    <row r="1200" ht="12.75">
      <c r="AD1200" s="1"/>
    </row>
    <row r="1201" ht="12.75">
      <c r="AD1201" s="1"/>
    </row>
    <row r="1202" ht="12.75">
      <c r="AD1202" s="1"/>
    </row>
    <row r="1203" ht="12.75">
      <c r="AD1203" s="1"/>
    </row>
    <row r="1204" ht="12.75">
      <c r="AD1204" s="1"/>
    </row>
    <row r="1205" ht="12.75">
      <c r="AD1205" s="1"/>
    </row>
    <row r="1206" ht="12.75">
      <c r="AD1206" s="1"/>
    </row>
    <row r="1207" ht="12.75">
      <c r="AD1207" s="1"/>
    </row>
    <row r="1208" ht="12.75">
      <c r="AD1208" s="1"/>
    </row>
    <row r="1209" ht="12.75">
      <c r="AD1209" s="1"/>
    </row>
    <row r="1210" ht="12.75">
      <c r="AD1210" s="1"/>
    </row>
    <row r="1211" ht="12.75">
      <c r="AD1211" s="1"/>
    </row>
    <row r="1212" ht="12.75">
      <c r="AD1212" s="1"/>
    </row>
    <row r="1213" ht="12.75">
      <c r="AD1213" s="1"/>
    </row>
    <row r="1214" ht="12.75">
      <c r="AD1214" s="1"/>
    </row>
    <row r="1215" ht="12.75">
      <c r="AD1215" s="1"/>
    </row>
    <row r="1216" ht="12.75">
      <c r="AD1216" s="1"/>
    </row>
    <row r="1217" ht="12.75">
      <c r="AD1217" s="1"/>
    </row>
    <row r="1218" ht="12.75">
      <c r="AD1218" s="1"/>
    </row>
    <row r="1219" ht="12.75">
      <c r="AD1219" s="1"/>
    </row>
    <row r="1220" ht="12.75">
      <c r="AD1220" s="1"/>
    </row>
    <row r="1221" ht="12.75">
      <c r="AD1221" s="1"/>
    </row>
    <row r="1222" ht="12.75">
      <c r="AD1222" s="1"/>
    </row>
    <row r="1223" ht="12.75">
      <c r="AD1223" s="1"/>
    </row>
    <row r="1224" ht="12.75">
      <c r="AD1224" s="1"/>
    </row>
    <row r="1225" ht="12.75">
      <c r="AD1225" s="1"/>
    </row>
    <row r="1226" ht="12.75">
      <c r="AD1226" s="1"/>
    </row>
    <row r="1227" ht="12.75">
      <c r="AD1227" s="1"/>
    </row>
    <row r="1228" ht="12.75">
      <c r="AD1228" s="1"/>
    </row>
    <row r="1229" ht="12.75">
      <c r="AD1229" s="1"/>
    </row>
    <row r="1230" ht="12.75">
      <c r="AD1230" s="1"/>
    </row>
    <row r="1231" ht="12.75">
      <c r="AD1231" s="1"/>
    </row>
    <row r="1232" ht="12.75">
      <c r="AD1232" s="1"/>
    </row>
    <row r="1233" ht="12.75">
      <c r="AD1233" s="1"/>
    </row>
    <row r="1234" ht="12.75">
      <c r="AD1234" s="1"/>
    </row>
    <row r="1235" ht="12.75">
      <c r="AD1235" s="1"/>
    </row>
    <row r="1236" ht="12.75">
      <c r="AD1236" s="1"/>
    </row>
    <row r="1237" ht="12.75">
      <c r="AD1237" s="1"/>
    </row>
    <row r="1238" ht="12.75">
      <c r="AD1238" s="1"/>
    </row>
    <row r="1239" ht="12.75">
      <c r="AD1239" s="1"/>
    </row>
    <row r="1240" ht="12.75">
      <c r="AD1240" s="1"/>
    </row>
    <row r="1241" ht="12.75">
      <c r="AD1241" s="1"/>
    </row>
    <row r="1242" ht="12.75">
      <c r="AD1242" s="1"/>
    </row>
    <row r="1243" ht="12.75">
      <c r="AD1243" s="1"/>
    </row>
    <row r="1244" ht="12.75">
      <c r="AD1244" s="1"/>
    </row>
    <row r="1245" ht="12.75">
      <c r="AD1245" s="1"/>
    </row>
    <row r="1246" ht="12.75">
      <c r="AD1246" s="1"/>
    </row>
    <row r="1247" ht="12.75">
      <c r="AD1247" s="1"/>
    </row>
    <row r="1248" ht="12.75">
      <c r="AD1248" s="1"/>
    </row>
    <row r="1249" ht="12.75">
      <c r="AD1249" s="1"/>
    </row>
    <row r="1250" ht="12.75">
      <c r="AD1250" s="1"/>
    </row>
    <row r="1251" ht="12.75">
      <c r="AD1251" s="1"/>
    </row>
    <row r="1252" ht="12.75">
      <c r="AD1252" s="1"/>
    </row>
    <row r="1253" ht="12.75">
      <c r="AD1253" s="1"/>
    </row>
    <row r="1254" ht="12.75">
      <c r="AD1254" s="1"/>
    </row>
    <row r="1255" ht="12.75">
      <c r="AD1255" s="1"/>
    </row>
    <row r="1256" ht="12.75">
      <c r="AD1256" s="1"/>
    </row>
    <row r="1257" ht="12.75">
      <c r="AD1257" s="1"/>
    </row>
    <row r="1258" ht="12.75">
      <c r="AD1258" s="1"/>
    </row>
    <row r="1259" ht="12.75">
      <c r="AD1259" s="1"/>
    </row>
    <row r="1260" ht="12.75">
      <c r="AD1260" s="1"/>
    </row>
    <row r="1261" ht="12.75">
      <c r="AD1261" s="1"/>
    </row>
    <row r="1262" ht="12.75">
      <c r="AD1262" s="1"/>
    </row>
    <row r="1263" ht="12.75">
      <c r="AD1263" s="1"/>
    </row>
    <row r="1264" ht="12.75">
      <c r="AD1264" s="1"/>
    </row>
    <row r="1265" ht="12.75">
      <c r="AD1265" s="1"/>
    </row>
    <row r="1266" ht="12.75">
      <c r="AD1266" s="1"/>
    </row>
    <row r="1267" ht="12.75">
      <c r="AD1267" s="1"/>
    </row>
    <row r="1268" ht="12.75">
      <c r="AD1268" s="1"/>
    </row>
    <row r="1269" ht="12.75">
      <c r="AD1269" s="1"/>
    </row>
    <row r="1270" ht="12.75">
      <c r="AD1270" s="1"/>
    </row>
    <row r="1271" ht="12.75">
      <c r="AD1271" s="1"/>
    </row>
    <row r="1272" ht="12.75">
      <c r="AD1272" s="1"/>
    </row>
    <row r="1273" ht="12.75">
      <c r="AD1273" s="1"/>
    </row>
    <row r="1274" ht="12.75">
      <c r="AD1274" s="1"/>
    </row>
    <row r="1275" ht="12.75">
      <c r="AD1275" s="1"/>
    </row>
    <row r="1276" ht="12.75">
      <c r="AD1276" s="1"/>
    </row>
    <row r="1277" ht="12.75">
      <c r="AD1277" s="1"/>
    </row>
    <row r="1278" ht="12.75">
      <c r="AD1278" s="1"/>
    </row>
    <row r="1279" ht="12.75">
      <c r="AD1279" s="1"/>
    </row>
    <row r="1280" ht="12.75">
      <c r="AD1280" s="1"/>
    </row>
    <row r="1281" ht="12.75">
      <c r="AD1281" s="1"/>
    </row>
    <row r="1282" ht="12.75">
      <c r="AD1282" s="1"/>
    </row>
    <row r="1283" ht="12.75">
      <c r="AD1283" s="1"/>
    </row>
    <row r="1284" ht="12.75">
      <c r="AD1284" s="1"/>
    </row>
    <row r="1285" ht="12.75">
      <c r="AD1285" s="1"/>
    </row>
    <row r="1286" ht="12.75">
      <c r="AD1286" s="1"/>
    </row>
    <row r="1287" ht="12.75">
      <c r="AD1287" s="1"/>
    </row>
    <row r="1288" ht="12.75">
      <c r="AD1288" s="1"/>
    </row>
    <row r="1289" ht="12.75">
      <c r="AD1289" s="1"/>
    </row>
    <row r="1290" ht="12.75">
      <c r="AD1290" s="1"/>
    </row>
    <row r="1291" ht="12.75">
      <c r="AD1291" s="1"/>
    </row>
    <row r="1292" ht="12.75">
      <c r="AD1292" s="1"/>
    </row>
    <row r="1293" ht="12.75">
      <c r="AD1293" s="1"/>
    </row>
    <row r="1294" ht="12.75">
      <c r="AD1294" s="1"/>
    </row>
    <row r="1295" ht="12.75">
      <c r="AD1295" s="1"/>
    </row>
    <row r="1296" ht="12.75">
      <c r="AD1296" s="1"/>
    </row>
    <row r="1297" ht="12.75">
      <c r="AD1297" s="1"/>
    </row>
    <row r="1298" ht="12.75">
      <c r="AD1298" s="1"/>
    </row>
    <row r="1299" ht="12.75">
      <c r="AD1299" s="1"/>
    </row>
    <row r="1300" ht="12.75">
      <c r="AD1300" s="1"/>
    </row>
    <row r="1301" ht="12.75">
      <c r="AD1301" s="1"/>
    </row>
    <row r="1302" ht="12.75">
      <c r="AD1302" s="1"/>
    </row>
    <row r="1303" ht="12.75">
      <c r="AD1303" s="1"/>
    </row>
    <row r="1304" ht="12.75">
      <c r="AD1304" s="1"/>
    </row>
    <row r="1305" ht="12.75">
      <c r="AD1305" s="1"/>
    </row>
    <row r="1306" ht="12.75">
      <c r="AD1306" s="1"/>
    </row>
    <row r="1307" ht="12.75">
      <c r="AD1307" s="1"/>
    </row>
    <row r="1308" ht="12.75">
      <c r="AD1308" s="1"/>
    </row>
    <row r="1309" ht="12.75">
      <c r="AD1309" s="1"/>
    </row>
    <row r="1310" ht="12.75">
      <c r="AD1310" s="1"/>
    </row>
    <row r="1311" ht="12.75">
      <c r="AD1311" s="1"/>
    </row>
    <row r="1312" ht="12.75">
      <c r="AD1312" s="1"/>
    </row>
    <row r="1313" ht="12.75">
      <c r="AD1313" s="1"/>
    </row>
    <row r="1314" ht="12.75">
      <c r="AD1314" s="1"/>
    </row>
    <row r="1315" ht="12.75">
      <c r="AD1315" s="1"/>
    </row>
    <row r="1316" ht="12.75">
      <c r="AD1316" s="1"/>
    </row>
    <row r="1317" ht="12.75">
      <c r="AD1317" s="1"/>
    </row>
    <row r="1318" ht="12.75">
      <c r="AD1318" s="1"/>
    </row>
    <row r="1319" ht="12.75">
      <c r="AD1319" s="1"/>
    </row>
    <row r="1320" ht="12.75">
      <c r="AD1320" s="1"/>
    </row>
    <row r="1321" ht="12.75">
      <c r="AD1321" s="1"/>
    </row>
    <row r="1322" ht="12.75">
      <c r="AD1322" s="1"/>
    </row>
    <row r="1323" ht="12.75">
      <c r="AD1323" s="1"/>
    </row>
    <row r="1324" ht="12.75">
      <c r="AD1324" s="1"/>
    </row>
    <row r="1325" ht="12.75">
      <c r="AD1325" s="1"/>
    </row>
    <row r="1326" ht="12.75">
      <c r="AD1326" s="1"/>
    </row>
    <row r="1327" ht="12.75">
      <c r="AD1327" s="1"/>
    </row>
    <row r="1328" ht="12.75">
      <c r="AD1328" s="1"/>
    </row>
    <row r="1329" ht="12.75">
      <c r="AD1329" s="1"/>
    </row>
    <row r="1330" ht="12.75">
      <c r="AD1330" s="1"/>
    </row>
    <row r="1331" ht="12.75">
      <c r="AD1331" s="1"/>
    </row>
    <row r="1332" ht="12.75">
      <c r="AD1332" s="1"/>
    </row>
    <row r="1333" ht="12.75">
      <c r="AD1333" s="1"/>
    </row>
    <row r="1334" ht="12.75">
      <c r="AD1334" s="1"/>
    </row>
    <row r="1335" ht="12.75">
      <c r="AD1335" s="1"/>
    </row>
    <row r="1336" ht="12.75">
      <c r="AD1336" s="1"/>
    </row>
    <row r="1337" ht="12.75">
      <c r="AD1337" s="1"/>
    </row>
    <row r="1338" ht="12.75">
      <c r="AD1338" s="1"/>
    </row>
    <row r="1339" ht="12.75">
      <c r="AD1339" s="1"/>
    </row>
    <row r="1340" ht="12.75">
      <c r="AD1340" s="1"/>
    </row>
    <row r="1341" ht="12.75">
      <c r="AD1341" s="1"/>
    </row>
    <row r="1342" ht="12.75">
      <c r="AD1342" s="1"/>
    </row>
    <row r="1343" ht="12.75">
      <c r="AD1343" s="1"/>
    </row>
    <row r="1344" ht="12.75">
      <c r="AD1344" s="1"/>
    </row>
    <row r="1345" ht="12.75">
      <c r="AD1345" s="1"/>
    </row>
    <row r="1346" ht="12.75">
      <c r="AD1346" s="1"/>
    </row>
    <row r="1347" ht="12.75">
      <c r="AD1347" s="1"/>
    </row>
    <row r="1348" ht="12.75">
      <c r="AD1348" s="1"/>
    </row>
    <row r="1349" ht="12.75">
      <c r="AD1349" s="1"/>
    </row>
    <row r="1350" ht="12.75">
      <c r="AD1350" s="1"/>
    </row>
    <row r="1351" ht="12.75">
      <c r="AD1351" s="1"/>
    </row>
    <row r="1352" ht="12.75">
      <c r="AD1352" s="1"/>
    </row>
    <row r="1353" ht="12.75">
      <c r="AD1353" s="1"/>
    </row>
    <row r="1354" ht="12.75">
      <c r="AD1354" s="1"/>
    </row>
    <row r="1355" ht="12.75">
      <c r="AD1355" s="1"/>
    </row>
    <row r="1356" ht="12.75">
      <c r="AD1356" s="1"/>
    </row>
    <row r="1357" ht="12.75">
      <c r="AD1357" s="1"/>
    </row>
    <row r="1358" ht="12.75">
      <c r="AD1358" s="1"/>
    </row>
    <row r="1359" ht="12.75">
      <c r="AD1359" s="1"/>
    </row>
    <row r="1360" ht="12.75">
      <c r="AD1360" s="1"/>
    </row>
    <row r="1361" ht="12.75">
      <c r="AD1361" s="1"/>
    </row>
    <row r="1362" ht="12.75">
      <c r="AD1362" s="1"/>
    </row>
    <row r="1363" ht="12.75">
      <c r="AD1363" s="1"/>
    </row>
    <row r="1364" ht="12.75">
      <c r="AD1364" s="1"/>
    </row>
    <row r="1365" ht="12.75">
      <c r="AD1365" s="1"/>
    </row>
    <row r="1366" ht="12.75">
      <c r="AD1366" s="1"/>
    </row>
    <row r="1367" ht="12.75">
      <c r="AD1367" s="1"/>
    </row>
    <row r="1368" ht="12.75">
      <c r="AD1368" s="1"/>
    </row>
    <row r="1369" ht="12.75">
      <c r="AD1369" s="1"/>
    </row>
    <row r="1370" ht="12.75">
      <c r="AD1370" s="1"/>
    </row>
    <row r="1371" ht="12.75">
      <c r="AD1371" s="1"/>
    </row>
    <row r="1372" ht="12.75">
      <c r="AD1372" s="1"/>
    </row>
    <row r="1373" ht="12.75">
      <c r="AD1373" s="1"/>
    </row>
    <row r="1374" ht="12.75">
      <c r="AD1374" s="1"/>
    </row>
    <row r="1375" ht="12.75">
      <c r="AD1375" s="1"/>
    </row>
    <row r="1376" ht="12.75">
      <c r="AD1376" s="1"/>
    </row>
    <row r="1377" ht="12.75">
      <c r="AD1377" s="1"/>
    </row>
    <row r="1378" ht="12.75">
      <c r="AD1378" s="1"/>
    </row>
    <row r="1379" ht="12.75">
      <c r="AD1379" s="1"/>
    </row>
    <row r="1380" ht="12.75">
      <c r="AD1380" s="1"/>
    </row>
    <row r="1381" ht="12.75">
      <c r="AD1381" s="1"/>
    </row>
    <row r="1382" ht="12.75">
      <c r="AD1382" s="1"/>
    </row>
    <row r="1383" ht="12.75">
      <c r="AD1383" s="1"/>
    </row>
    <row r="1384" ht="12.75">
      <c r="AD1384" s="1"/>
    </row>
    <row r="1385" ht="12.75">
      <c r="AD1385" s="1"/>
    </row>
    <row r="1386" ht="12.75">
      <c r="AD1386" s="1"/>
    </row>
    <row r="1387" ht="12.75">
      <c r="AD1387" s="1"/>
    </row>
    <row r="1388" ht="12.75">
      <c r="AD1388" s="1"/>
    </row>
    <row r="1389" ht="12.75">
      <c r="AD1389" s="1"/>
    </row>
    <row r="1390" ht="12.75">
      <c r="AD1390" s="1"/>
    </row>
    <row r="1391" ht="12.75">
      <c r="AD1391" s="1"/>
    </row>
    <row r="1392" ht="12.75">
      <c r="AD1392" s="1"/>
    </row>
    <row r="1393" ht="12.75">
      <c r="AD1393" s="1"/>
    </row>
    <row r="1394" ht="12.75">
      <c r="AD1394" s="1"/>
    </row>
    <row r="1395" ht="12.75">
      <c r="AD1395" s="1"/>
    </row>
    <row r="1396" ht="12.75">
      <c r="AD1396" s="1"/>
    </row>
    <row r="1397" ht="12.75">
      <c r="AD1397" s="1"/>
    </row>
    <row r="1398" ht="12.75">
      <c r="AD1398" s="1"/>
    </row>
    <row r="1399" ht="12.75">
      <c r="AD1399" s="1"/>
    </row>
    <row r="1400" ht="12.75">
      <c r="AD1400" s="1"/>
    </row>
    <row r="1401" ht="12.75">
      <c r="AD1401" s="1"/>
    </row>
    <row r="1402" ht="12.75">
      <c r="AD1402" s="1"/>
    </row>
    <row r="1403" ht="12.75">
      <c r="AD1403" s="1"/>
    </row>
    <row r="1404" ht="12.75">
      <c r="AD1404" s="1"/>
    </row>
    <row r="1405" ht="12.75">
      <c r="AD1405" s="1"/>
    </row>
    <row r="1406" ht="12.75">
      <c r="AD1406" s="1"/>
    </row>
    <row r="1407" ht="12.75">
      <c r="AD1407" s="1"/>
    </row>
    <row r="1408" ht="12.75">
      <c r="AD1408" s="1"/>
    </row>
    <row r="1409" ht="12.75">
      <c r="AD1409" s="1"/>
    </row>
    <row r="1410" ht="12.75">
      <c r="AD1410" s="1"/>
    </row>
    <row r="1411" ht="12.75">
      <c r="AD1411" s="1"/>
    </row>
    <row r="1412" ht="12.75">
      <c r="AD1412" s="1"/>
    </row>
    <row r="1413" ht="12.75">
      <c r="AD1413" s="1"/>
    </row>
    <row r="1414" ht="12.75">
      <c r="AD1414" s="1"/>
    </row>
    <row r="1415" ht="12.75">
      <c r="AD1415" s="1"/>
    </row>
    <row r="1416" ht="12.75">
      <c r="AD1416" s="1"/>
    </row>
    <row r="1417" ht="12.75">
      <c r="AD1417" s="1"/>
    </row>
    <row r="1418" ht="12.75">
      <c r="AD1418" s="1"/>
    </row>
    <row r="1419" ht="12.75">
      <c r="AD1419" s="1"/>
    </row>
    <row r="1420" ht="12.75">
      <c r="AD1420" s="1"/>
    </row>
    <row r="1421" ht="12.75">
      <c r="AD1421" s="1"/>
    </row>
    <row r="1422" ht="12.75">
      <c r="AD1422" s="1"/>
    </row>
    <row r="1423" ht="12.75">
      <c r="AD1423" s="1"/>
    </row>
    <row r="1424" ht="12.75">
      <c r="AD1424" s="1"/>
    </row>
    <row r="1425" ht="12.75">
      <c r="AD1425" s="1"/>
    </row>
    <row r="1426" ht="12.75">
      <c r="AD1426" s="1"/>
    </row>
    <row r="1427" ht="12.75">
      <c r="AD1427" s="1"/>
    </row>
    <row r="1428" ht="12.75">
      <c r="AD1428" s="1"/>
    </row>
    <row r="1429" ht="12.75">
      <c r="AD1429" s="1"/>
    </row>
    <row r="1430" ht="12.75">
      <c r="AD1430" s="1"/>
    </row>
    <row r="1431" ht="12.75">
      <c r="AD1431" s="1"/>
    </row>
    <row r="1432" ht="12.75">
      <c r="AD1432" s="1"/>
    </row>
    <row r="1433" ht="12.75">
      <c r="AD1433" s="1"/>
    </row>
    <row r="1434" ht="12.75">
      <c r="AD1434" s="1"/>
    </row>
    <row r="1435" ht="12.75">
      <c r="AD1435" s="1"/>
    </row>
    <row r="1436" ht="12.75">
      <c r="AD1436" s="1"/>
    </row>
    <row r="1437" ht="12.75">
      <c r="AD1437" s="1"/>
    </row>
    <row r="1438" ht="12.75">
      <c r="AD1438" s="1"/>
    </row>
    <row r="1439" ht="12.75">
      <c r="AD1439" s="1"/>
    </row>
    <row r="1440" ht="12.75">
      <c r="AD1440" s="1"/>
    </row>
    <row r="1441" ht="12.75">
      <c r="AD1441" s="1"/>
    </row>
    <row r="1442" ht="12.75">
      <c r="AD1442" s="1"/>
    </row>
    <row r="1443" ht="12.75">
      <c r="AD1443" s="1"/>
    </row>
    <row r="1444" ht="12.75">
      <c r="AD1444" s="1"/>
    </row>
    <row r="1445" ht="12.75">
      <c r="AD1445" s="1"/>
    </row>
    <row r="1446" ht="12.75">
      <c r="AD1446" s="1"/>
    </row>
    <row r="1447" ht="12.75">
      <c r="AD1447" s="1"/>
    </row>
    <row r="1448" ht="12.75">
      <c r="AD1448" s="1"/>
    </row>
    <row r="1449" ht="12.75">
      <c r="AD1449" s="1"/>
    </row>
    <row r="1450" ht="12.75">
      <c r="AD1450" s="1"/>
    </row>
    <row r="1451" ht="12.75">
      <c r="AD1451" s="1"/>
    </row>
    <row r="1452" ht="12.75">
      <c r="AD1452" s="1"/>
    </row>
    <row r="1453" ht="12.75">
      <c r="AD1453" s="1"/>
    </row>
    <row r="1454" ht="12.75">
      <c r="AD1454" s="1"/>
    </row>
    <row r="1455" ht="12.75">
      <c r="AD1455" s="1"/>
    </row>
    <row r="1456" ht="12.75">
      <c r="AD1456" s="1"/>
    </row>
    <row r="1457" ht="12.75">
      <c r="AD1457" s="1"/>
    </row>
    <row r="1458" ht="12.75">
      <c r="AD1458" s="1"/>
    </row>
    <row r="1459" ht="12.75">
      <c r="AD1459" s="1"/>
    </row>
    <row r="1460" ht="12.75">
      <c r="AD1460" s="1"/>
    </row>
    <row r="1461" ht="12.75">
      <c r="AD1461" s="1"/>
    </row>
    <row r="1462" ht="12.75">
      <c r="AD1462" s="1"/>
    </row>
    <row r="1463" ht="12.75">
      <c r="AD1463" s="1"/>
    </row>
    <row r="1464" ht="12.75">
      <c r="AD1464" s="1"/>
    </row>
    <row r="1465" ht="12.75">
      <c r="AD1465" s="1"/>
    </row>
    <row r="1466" ht="12.75">
      <c r="AD1466" s="1"/>
    </row>
    <row r="1467" ht="12.75">
      <c r="AD1467" s="1"/>
    </row>
    <row r="1468" ht="12.75">
      <c r="AD1468" s="1"/>
    </row>
    <row r="1469" ht="12.75">
      <c r="AD1469" s="1"/>
    </row>
    <row r="1470" ht="12.75">
      <c r="AD1470" s="1"/>
    </row>
    <row r="1471" ht="12.75">
      <c r="AD1471" s="1"/>
    </row>
    <row r="1472" ht="12.75">
      <c r="AD1472" s="1"/>
    </row>
    <row r="1473" ht="12.75">
      <c r="AD1473" s="1"/>
    </row>
    <row r="1474" ht="12.75">
      <c r="AD1474" s="1"/>
    </row>
    <row r="1475" ht="12.75">
      <c r="AD1475" s="1"/>
    </row>
    <row r="1476" ht="12.75">
      <c r="AD1476" s="1"/>
    </row>
    <row r="1477" ht="12.75">
      <c r="AD1477" s="1"/>
    </row>
    <row r="1478" ht="12.75">
      <c r="AD1478" s="1"/>
    </row>
    <row r="1479" ht="12.75">
      <c r="AD1479" s="1"/>
    </row>
    <row r="1480" ht="12.75">
      <c r="AD1480" s="1"/>
    </row>
    <row r="1481" ht="12.75">
      <c r="AD1481" s="1"/>
    </row>
    <row r="1482" ht="12.75">
      <c r="AD1482" s="1"/>
    </row>
    <row r="1483" ht="12.75">
      <c r="AD1483" s="1"/>
    </row>
    <row r="1484" ht="12.75">
      <c r="AD1484" s="1"/>
    </row>
    <row r="1485" ht="12.75">
      <c r="AD1485" s="1"/>
    </row>
    <row r="1486" ht="12.75">
      <c r="AD1486" s="1"/>
    </row>
    <row r="1487" ht="12.75">
      <c r="AD1487" s="1"/>
    </row>
    <row r="1488" ht="12.75">
      <c r="AD1488" s="1"/>
    </row>
    <row r="1489" ht="12.75">
      <c r="AD1489" s="1"/>
    </row>
    <row r="1490" ht="12.75">
      <c r="AD1490" s="1"/>
    </row>
    <row r="1491" ht="12.75">
      <c r="AD1491" s="1"/>
    </row>
    <row r="1492" ht="12.75">
      <c r="AD1492" s="1"/>
    </row>
    <row r="1493" ht="12.75">
      <c r="AD1493" s="1"/>
    </row>
    <row r="1494" ht="12.75">
      <c r="AD1494" s="1"/>
    </row>
    <row r="1495" ht="12.75">
      <c r="AD1495" s="1"/>
    </row>
    <row r="1496" ht="12.75">
      <c r="AD1496" s="1"/>
    </row>
    <row r="1497" ht="12.75">
      <c r="AD1497" s="1"/>
    </row>
    <row r="1498" ht="12.75">
      <c r="AD1498" s="1"/>
    </row>
    <row r="1499" ht="12.75">
      <c r="AD1499" s="1"/>
    </row>
    <row r="1500" ht="12.75">
      <c r="AD1500" s="1"/>
    </row>
    <row r="1501" ht="12.75">
      <c r="AD1501" s="1"/>
    </row>
    <row r="1502" ht="12.75">
      <c r="AD1502" s="1"/>
    </row>
    <row r="1503" ht="12.75">
      <c r="AD1503" s="1"/>
    </row>
    <row r="1504" ht="12.75">
      <c r="AD1504" s="1"/>
    </row>
    <row r="1505" ht="12.75">
      <c r="AD1505" s="1"/>
    </row>
    <row r="1506" ht="12.75">
      <c r="AD1506" s="1"/>
    </row>
    <row r="1507" ht="12.75">
      <c r="AD1507" s="1"/>
    </row>
    <row r="1508" ht="12.75">
      <c r="AD1508" s="1"/>
    </row>
    <row r="1509" ht="12.75">
      <c r="AD1509" s="1"/>
    </row>
    <row r="1510" ht="12.75">
      <c r="AD1510" s="1"/>
    </row>
    <row r="1511" ht="12.75">
      <c r="AD1511" s="1"/>
    </row>
    <row r="1512" ht="12.75">
      <c r="AD1512" s="1"/>
    </row>
    <row r="1513" ht="12.75">
      <c r="AD1513" s="1"/>
    </row>
    <row r="1514" ht="12.75">
      <c r="AD1514" s="1"/>
    </row>
    <row r="1515" ht="12.75">
      <c r="AD1515" s="1"/>
    </row>
    <row r="1516" ht="12.75">
      <c r="AD1516" s="1"/>
    </row>
    <row r="1517" ht="12.75">
      <c r="AD1517" s="1"/>
    </row>
    <row r="1518" ht="12.75">
      <c r="AD1518" s="1"/>
    </row>
    <row r="1519" ht="12.75">
      <c r="AD1519" s="1"/>
    </row>
    <row r="1520" ht="12.75">
      <c r="AD1520" s="1"/>
    </row>
    <row r="1521" ht="12.75">
      <c r="AD1521" s="1"/>
    </row>
    <row r="1522" ht="12.75">
      <c r="AD1522" s="1"/>
    </row>
    <row r="1523" ht="12.75">
      <c r="AD1523" s="1"/>
    </row>
    <row r="1524" ht="12.75">
      <c r="AD1524" s="1"/>
    </row>
    <row r="1525" ht="12.75">
      <c r="AD1525" s="1"/>
    </row>
    <row r="1526" ht="12.75">
      <c r="AD1526" s="1"/>
    </row>
    <row r="1527" ht="12.75">
      <c r="AD1527" s="1"/>
    </row>
    <row r="1528" ht="12.75">
      <c r="AD1528" s="1"/>
    </row>
    <row r="1529" ht="12.75">
      <c r="AD1529" s="1"/>
    </row>
    <row r="1530" ht="12.75">
      <c r="AD1530" s="1"/>
    </row>
    <row r="1531" ht="12.75">
      <c r="AD1531" s="1"/>
    </row>
    <row r="1532" ht="12.75">
      <c r="AD1532" s="1"/>
    </row>
    <row r="1533" ht="12.75">
      <c r="AD1533" s="1"/>
    </row>
    <row r="1534" ht="12.75">
      <c r="AD1534" s="1"/>
    </row>
    <row r="1535" ht="12.75">
      <c r="AD1535" s="1"/>
    </row>
    <row r="1536" ht="12.75">
      <c r="AD1536" s="1"/>
    </row>
    <row r="1537" ht="12.75">
      <c r="AD1537" s="1"/>
    </row>
    <row r="1538" ht="12.75">
      <c r="AD1538" s="1"/>
    </row>
    <row r="1539" ht="12.75">
      <c r="AD1539" s="1"/>
    </row>
    <row r="1540" ht="12.75">
      <c r="AD1540" s="1"/>
    </row>
    <row r="1541" ht="12.75">
      <c r="AD1541" s="1"/>
    </row>
    <row r="1542" ht="12.75">
      <c r="AD1542" s="1"/>
    </row>
    <row r="1543" ht="12.75">
      <c r="AD1543" s="1"/>
    </row>
    <row r="1544" ht="12.75">
      <c r="AD1544" s="1"/>
    </row>
    <row r="1545" ht="12.75">
      <c r="AD1545" s="1"/>
    </row>
    <row r="1546" ht="12.75">
      <c r="AD1546" s="1"/>
    </row>
    <row r="1547" ht="12.75">
      <c r="AD1547" s="1"/>
    </row>
    <row r="1548" ht="12.75">
      <c r="AD1548" s="1"/>
    </row>
    <row r="1549" ht="12.75">
      <c r="AD1549" s="1"/>
    </row>
    <row r="1550" ht="12.75">
      <c r="AD1550" s="1"/>
    </row>
    <row r="1551" ht="12.75">
      <c r="AD1551" s="1"/>
    </row>
    <row r="1552" ht="12.75">
      <c r="AD1552" s="1"/>
    </row>
    <row r="1553" ht="12.75">
      <c r="AD1553" s="1"/>
    </row>
    <row r="1554" ht="12.75">
      <c r="AD1554" s="1"/>
    </row>
    <row r="1555" ht="12.75">
      <c r="AD1555" s="1"/>
    </row>
    <row r="1556" ht="12.75">
      <c r="AD1556" s="1"/>
    </row>
    <row r="1557" ht="12.75">
      <c r="AD1557" s="1"/>
    </row>
    <row r="1558" ht="12.75">
      <c r="AD1558" s="1"/>
    </row>
    <row r="1559" ht="12.75">
      <c r="AD1559" s="1"/>
    </row>
    <row r="1560" ht="12.75">
      <c r="AD1560" s="1"/>
    </row>
    <row r="1561" ht="12.75">
      <c r="AD1561" s="1"/>
    </row>
    <row r="1562" ht="12.75">
      <c r="AD1562" s="1"/>
    </row>
    <row r="1563" ht="12.75">
      <c r="AD1563" s="1"/>
    </row>
    <row r="1564" ht="12.75">
      <c r="AD1564" s="1"/>
    </row>
    <row r="1565" ht="12.75">
      <c r="AD1565" s="1"/>
    </row>
    <row r="1566" ht="12.75">
      <c r="AD1566" s="1"/>
    </row>
    <row r="1567" ht="12.75">
      <c r="AD1567" s="1"/>
    </row>
    <row r="1568" ht="12.75">
      <c r="AD1568" s="1"/>
    </row>
    <row r="1569" ht="12.75">
      <c r="AD1569" s="1"/>
    </row>
    <row r="1570" ht="12.75">
      <c r="AD1570" s="1"/>
    </row>
    <row r="1571" ht="12.75">
      <c r="AD1571" s="1"/>
    </row>
    <row r="1572" ht="12.75">
      <c r="AD1572" s="1"/>
    </row>
    <row r="1573" ht="12.75">
      <c r="AD1573" s="1"/>
    </row>
    <row r="1574" ht="12.75">
      <c r="AD1574" s="1"/>
    </row>
    <row r="1575" ht="12.75">
      <c r="AD1575" s="1"/>
    </row>
    <row r="1576" ht="12.75">
      <c r="AD1576" s="1"/>
    </row>
    <row r="1577" ht="12.75">
      <c r="AD1577" s="1"/>
    </row>
    <row r="1578" ht="12.75">
      <c r="AD1578" s="1"/>
    </row>
    <row r="1579" ht="12.75">
      <c r="AD1579" s="1"/>
    </row>
    <row r="1580" ht="12.75">
      <c r="AD1580" s="1"/>
    </row>
    <row r="1581" ht="12.75">
      <c r="AD1581" s="1"/>
    </row>
    <row r="1582" ht="12.75">
      <c r="AD1582" s="1"/>
    </row>
    <row r="1583" ht="12.75">
      <c r="AD1583" s="1"/>
    </row>
    <row r="1584" ht="12.75">
      <c r="AD1584" s="1"/>
    </row>
    <row r="1585" ht="12.75">
      <c r="AD1585" s="1"/>
    </row>
    <row r="1586" ht="12.75">
      <c r="AD1586" s="1"/>
    </row>
    <row r="1587" ht="12.75">
      <c r="AD1587" s="1"/>
    </row>
    <row r="1588" ht="12.75">
      <c r="AD1588" s="1"/>
    </row>
    <row r="1589" ht="12.75">
      <c r="AD1589" s="1"/>
    </row>
    <row r="1590" ht="12.75">
      <c r="AD1590" s="1"/>
    </row>
    <row r="1591" ht="12.75">
      <c r="AD1591" s="1"/>
    </row>
    <row r="1592" ht="12.75">
      <c r="AD1592" s="1"/>
    </row>
    <row r="1593" ht="12.75">
      <c r="AD1593" s="1"/>
    </row>
    <row r="1594" ht="12.75">
      <c r="AD1594" s="1"/>
    </row>
    <row r="1595" ht="12.75">
      <c r="AD1595" s="1"/>
    </row>
    <row r="1596" ht="12.75">
      <c r="AD1596" s="1"/>
    </row>
    <row r="1597" ht="12.75">
      <c r="AD1597" s="1"/>
    </row>
    <row r="1598" ht="12.75">
      <c r="AD1598" s="1"/>
    </row>
    <row r="1599" ht="12.75">
      <c r="AD1599" s="1"/>
    </row>
    <row r="1600" ht="12.75">
      <c r="AD1600" s="1"/>
    </row>
    <row r="1601" ht="12.75">
      <c r="AD1601" s="1"/>
    </row>
    <row r="1602" ht="12.75">
      <c r="AD1602" s="1"/>
    </row>
    <row r="1603" ht="12.75">
      <c r="AD1603" s="1"/>
    </row>
    <row r="1604" ht="12.75">
      <c r="AD1604" s="1"/>
    </row>
    <row r="1605" ht="12.75">
      <c r="AD1605" s="1"/>
    </row>
    <row r="1606" ht="12.75">
      <c r="AD1606" s="1"/>
    </row>
    <row r="1607" ht="12.75">
      <c r="AD1607" s="1"/>
    </row>
    <row r="1608" ht="12.75">
      <c r="AD1608" s="1"/>
    </row>
    <row r="1609" ht="12.75">
      <c r="AD1609" s="1"/>
    </row>
    <row r="1610" ht="12.75">
      <c r="AD1610" s="1"/>
    </row>
    <row r="1611" ht="12.75">
      <c r="AD1611" s="1"/>
    </row>
    <row r="1612" ht="12.75">
      <c r="AD1612" s="1"/>
    </row>
    <row r="1613" ht="12.75">
      <c r="AD1613" s="1"/>
    </row>
    <row r="1614" ht="12.75">
      <c r="AD1614" s="1"/>
    </row>
    <row r="1615" ht="12.75">
      <c r="AD1615" s="1"/>
    </row>
    <row r="1616" ht="12.75">
      <c r="AD1616" s="1"/>
    </row>
    <row r="1617" ht="12.75">
      <c r="AD1617" s="1"/>
    </row>
    <row r="1618" ht="12.75">
      <c r="AD1618" s="1"/>
    </row>
    <row r="1619" ht="12.75">
      <c r="AD1619" s="1"/>
    </row>
    <row r="1620" ht="12.75">
      <c r="AD1620" s="1"/>
    </row>
    <row r="1621" ht="12.75">
      <c r="AD1621" s="1"/>
    </row>
    <row r="1622" ht="12.75">
      <c r="AD1622" s="1"/>
    </row>
    <row r="1623" ht="12.75">
      <c r="AD1623" s="1"/>
    </row>
    <row r="1624" ht="12.75">
      <c r="AD1624" s="1"/>
    </row>
    <row r="1625" ht="12.75">
      <c r="AD1625" s="1"/>
    </row>
    <row r="1626" ht="12.75">
      <c r="AD1626" s="1"/>
    </row>
    <row r="1627" ht="12.75">
      <c r="AD1627" s="1"/>
    </row>
    <row r="1628" ht="12.75">
      <c r="AD1628" s="1"/>
    </row>
    <row r="1629" ht="12.75">
      <c r="AD1629" s="1"/>
    </row>
    <row r="1630" ht="12.75">
      <c r="AD1630" s="1"/>
    </row>
    <row r="1631" ht="12.75">
      <c r="AD1631" s="1"/>
    </row>
    <row r="1632" ht="12.75">
      <c r="AD1632" s="1"/>
    </row>
    <row r="1633" ht="12.75">
      <c r="AD1633" s="1"/>
    </row>
    <row r="1634" ht="12.75">
      <c r="AD1634" s="1"/>
    </row>
    <row r="1635" ht="12.75">
      <c r="AD1635" s="1"/>
    </row>
    <row r="1636" ht="12.75">
      <c r="AD1636" s="1"/>
    </row>
    <row r="1637" ht="12.75">
      <c r="AD1637" s="1"/>
    </row>
    <row r="1638" ht="12.75">
      <c r="AD1638" s="1"/>
    </row>
    <row r="1639" ht="12.75">
      <c r="AD1639" s="1"/>
    </row>
    <row r="1640" ht="12.75">
      <c r="AD1640" s="1"/>
    </row>
    <row r="1641" ht="12.75">
      <c r="AD1641" s="1"/>
    </row>
    <row r="1642" ht="12.75">
      <c r="AD1642" s="1"/>
    </row>
    <row r="1643" ht="12.75">
      <c r="AD1643" s="1"/>
    </row>
    <row r="1644" ht="12.75">
      <c r="AD1644" s="1"/>
    </row>
    <row r="1645" ht="12.75">
      <c r="AD1645" s="1"/>
    </row>
    <row r="1646" ht="12.75">
      <c r="AD1646" s="1"/>
    </row>
    <row r="1647" ht="12.75">
      <c r="AD1647" s="1"/>
    </row>
    <row r="1648" ht="12.75">
      <c r="AD1648" s="1"/>
    </row>
    <row r="1649" ht="12.75">
      <c r="AD1649" s="1"/>
    </row>
    <row r="1650" ht="12.75">
      <c r="AD1650" s="1"/>
    </row>
    <row r="1651" ht="12.75">
      <c r="AD1651" s="1"/>
    </row>
    <row r="1652" ht="12.75">
      <c r="AD1652" s="1"/>
    </row>
    <row r="1653" ht="12.75">
      <c r="AD1653" s="1"/>
    </row>
    <row r="1654" ht="12.75">
      <c r="AD1654" s="1"/>
    </row>
    <row r="1655" ht="12.75">
      <c r="AD1655" s="1"/>
    </row>
    <row r="1656" ht="12.75">
      <c r="AD1656" s="1"/>
    </row>
    <row r="1657" ht="12.75">
      <c r="AD1657" s="1"/>
    </row>
    <row r="1658" ht="12.75">
      <c r="AD1658" s="1"/>
    </row>
    <row r="1659" ht="12.75">
      <c r="AD1659" s="1"/>
    </row>
    <row r="1660" ht="12.75">
      <c r="AD1660" s="1"/>
    </row>
    <row r="1661" ht="12.75">
      <c r="AD1661" s="1"/>
    </row>
    <row r="1662" ht="12.75">
      <c r="AD1662" s="1"/>
    </row>
    <row r="1663" ht="12.75">
      <c r="AD1663" s="1"/>
    </row>
    <row r="1664" ht="12.75">
      <c r="AD1664" s="1"/>
    </row>
    <row r="1665" ht="12.75">
      <c r="AD1665" s="1"/>
    </row>
    <row r="1666" ht="12.75">
      <c r="AD1666" s="1"/>
    </row>
    <row r="1667" ht="12.75">
      <c r="AD1667" s="1"/>
    </row>
    <row r="1668" ht="12.75">
      <c r="AD1668" s="1"/>
    </row>
    <row r="1669" ht="12.75">
      <c r="AD1669" s="1"/>
    </row>
    <row r="1670" ht="12.75">
      <c r="AD1670" s="1"/>
    </row>
    <row r="1671" ht="12.75">
      <c r="AD1671" s="1"/>
    </row>
    <row r="1672" ht="12.75">
      <c r="AD1672" s="1"/>
    </row>
    <row r="1673" ht="12.75">
      <c r="AD1673" s="1"/>
    </row>
    <row r="1674" ht="12.75">
      <c r="AD1674" s="1"/>
    </row>
    <row r="1675" ht="12.75">
      <c r="AD1675" s="1"/>
    </row>
    <row r="1676" ht="12.75">
      <c r="AD1676" s="1"/>
    </row>
    <row r="1677" ht="12.75">
      <c r="AD1677" s="1"/>
    </row>
    <row r="1678" ht="12.75">
      <c r="AD1678" s="1"/>
    </row>
    <row r="1679" ht="12.75">
      <c r="AD1679" s="1"/>
    </row>
    <row r="1680" ht="12.75">
      <c r="AD1680" s="1"/>
    </row>
    <row r="1681" ht="12.75">
      <c r="AD1681" s="1"/>
    </row>
    <row r="1682" ht="12.75">
      <c r="AD1682" s="1"/>
    </row>
    <row r="1683" ht="12.75">
      <c r="AD1683" s="1"/>
    </row>
    <row r="1684" ht="12.75">
      <c r="AD1684" s="1"/>
    </row>
    <row r="1685" ht="12.75">
      <c r="AD1685" s="1"/>
    </row>
    <row r="1686" ht="12.75">
      <c r="AD1686" s="1"/>
    </row>
    <row r="1687" ht="12.75">
      <c r="AD1687" s="1"/>
    </row>
    <row r="1688" ht="12.75">
      <c r="AD1688" s="1"/>
    </row>
    <row r="1689" ht="12.75">
      <c r="AD1689" s="1"/>
    </row>
    <row r="1690" ht="12.75">
      <c r="AD1690" s="1"/>
    </row>
    <row r="1691" ht="12.75">
      <c r="AD1691" s="1"/>
    </row>
    <row r="1692" ht="12.75">
      <c r="AD1692" s="1"/>
    </row>
    <row r="1693" ht="12.75">
      <c r="AD1693" s="1"/>
    </row>
    <row r="1694" ht="12.75">
      <c r="AD1694" s="1"/>
    </row>
    <row r="1695" ht="12.75">
      <c r="AD1695" s="1"/>
    </row>
    <row r="1696" ht="12.75">
      <c r="AD1696" s="1"/>
    </row>
    <row r="1697" ht="12.75">
      <c r="AD1697" s="1"/>
    </row>
    <row r="1698" ht="12.75">
      <c r="AD1698" s="1"/>
    </row>
    <row r="1699" ht="12.75">
      <c r="AD1699" s="1"/>
    </row>
    <row r="1700" ht="12.75">
      <c r="AD1700" s="1"/>
    </row>
    <row r="1701" ht="12.75">
      <c r="AD1701" s="1"/>
    </row>
    <row r="1702" ht="12.75">
      <c r="AD1702" s="1"/>
    </row>
    <row r="1703" ht="12.75">
      <c r="AD1703" s="1"/>
    </row>
    <row r="1704" ht="12.75">
      <c r="AD1704" s="1"/>
    </row>
    <row r="1705" ht="12.75">
      <c r="AD1705" s="1"/>
    </row>
    <row r="1706" ht="12.75">
      <c r="AD1706" s="1"/>
    </row>
    <row r="1707" ht="12.75">
      <c r="AD1707" s="1"/>
    </row>
    <row r="1708" ht="12.75">
      <c r="AD1708" s="1"/>
    </row>
    <row r="1709" ht="12.75">
      <c r="AD1709" s="1"/>
    </row>
    <row r="1710" ht="12.75">
      <c r="AD1710" s="1"/>
    </row>
    <row r="1711" ht="12.75">
      <c r="AD1711" s="1"/>
    </row>
    <row r="1712" ht="12.75">
      <c r="AD1712" s="1"/>
    </row>
    <row r="1713" ht="12.75">
      <c r="AD1713" s="1"/>
    </row>
    <row r="1714" ht="12.75">
      <c r="AD1714" s="1"/>
    </row>
    <row r="1715" ht="12.75">
      <c r="AD1715" s="1"/>
    </row>
    <row r="1716" ht="12.75">
      <c r="AD1716" s="1"/>
    </row>
    <row r="1717" ht="12.75">
      <c r="AD1717" s="1"/>
    </row>
    <row r="1718" ht="12.75">
      <c r="AD1718" s="1"/>
    </row>
    <row r="1719" ht="12.75">
      <c r="AD1719" s="1"/>
    </row>
    <row r="1720" ht="12.75">
      <c r="AD1720" s="1"/>
    </row>
    <row r="1721" ht="12.75">
      <c r="AD1721" s="1"/>
    </row>
    <row r="1722" ht="12.75">
      <c r="AD1722" s="1"/>
    </row>
    <row r="1723" ht="12.75">
      <c r="AD1723" s="1"/>
    </row>
    <row r="1724" ht="12.75">
      <c r="AD1724" s="1"/>
    </row>
    <row r="1725" ht="12.75">
      <c r="AD1725" s="1"/>
    </row>
    <row r="1726" ht="12.75">
      <c r="AD1726" s="1"/>
    </row>
    <row r="1727" ht="12.75">
      <c r="AD1727" s="1"/>
    </row>
    <row r="1728" ht="12.75">
      <c r="AD1728" s="1"/>
    </row>
    <row r="1729" ht="12.75">
      <c r="AD1729" s="1"/>
    </row>
    <row r="1730" ht="12.75">
      <c r="AD1730" s="1"/>
    </row>
    <row r="1731" ht="12.75">
      <c r="AD1731" s="1"/>
    </row>
    <row r="1732" ht="12.75">
      <c r="AD1732" s="1"/>
    </row>
    <row r="1733" ht="12.75">
      <c r="AD1733" s="1"/>
    </row>
    <row r="1734" ht="12.75">
      <c r="AD1734" s="1"/>
    </row>
    <row r="1735" ht="12.75">
      <c r="AD1735" s="1"/>
    </row>
    <row r="1736" ht="12.75">
      <c r="AD1736" s="1"/>
    </row>
    <row r="1737" ht="12.75">
      <c r="AD1737" s="1"/>
    </row>
    <row r="1738" ht="12.75">
      <c r="AD1738" s="1"/>
    </row>
    <row r="1739" ht="12.75">
      <c r="AD1739" s="1"/>
    </row>
    <row r="1740" ht="12.75">
      <c r="AD1740" s="1"/>
    </row>
    <row r="1741" ht="12.75">
      <c r="AD1741" s="1"/>
    </row>
    <row r="1742" ht="12.75">
      <c r="AD1742" s="1"/>
    </row>
    <row r="1743" ht="12.75">
      <c r="AD1743" s="1"/>
    </row>
    <row r="1744" ht="12.75">
      <c r="AD1744" s="1"/>
    </row>
    <row r="1745" ht="12.75">
      <c r="AD1745" s="1"/>
    </row>
    <row r="1746" ht="12.75">
      <c r="AD1746" s="1"/>
    </row>
    <row r="1747" ht="12.75">
      <c r="AD1747" s="1"/>
    </row>
    <row r="1748" ht="12.75">
      <c r="AD1748" s="1"/>
    </row>
    <row r="1749" ht="12.75">
      <c r="AD1749" s="1"/>
    </row>
    <row r="1750" ht="12.75">
      <c r="AD1750" s="1"/>
    </row>
    <row r="1751" ht="12.75">
      <c r="AD1751" s="1"/>
    </row>
    <row r="1752" ht="12.75">
      <c r="AD1752" s="1"/>
    </row>
    <row r="1753" ht="12.75">
      <c r="AD1753" s="1"/>
    </row>
    <row r="1754" ht="12.75">
      <c r="AD1754" s="1"/>
    </row>
    <row r="1755" ht="12.75">
      <c r="AD1755" s="1"/>
    </row>
    <row r="1756" ht="12.75">
      <c r="AD1756" s="1"/>
    </row>
    <row r="1757" ht="12.75">
      <c r="AD1757" s="1"/>
    </row>
    <row r="1758" ht="12.75">
      <c r="AD1758" s="1"/>
    </row>
    <row r="1759" ht="12.75">
      <c r="AD1759" s="1"/>
    </row>
    <row r="1760" ht="12.75">
      <c r="AD1760" s="1"/>
    </row>
    <row r="1761" ht="12.75">
      <c r="AD1761" s="1"/>
    </row>
    <row r="1762" ht="12.75">
      <c r="AD1762" s="1"/>
    </row>
    <row r="1763" ht="12.75">
      <c r="AD1763" s="1"/>
    </row>
    <row r="1764" ht="12.75">
      <c r="AD1764" s="1"/>
    </row>
    <row r="1765" ht="12.75">
      <c r="AD1765" s="1"/>
    </row>
    <row r="1766" ht="12.75">
      <c r="AD1766" s="1"/>
    </row>
    <row r="1767" ht="12.75">
      <c r="AD1767" s="1"/>
    </row>
    <row r="1768" ht="12.75">
      <c r="AD1768" s="1"/>
    </row>
    <row r="1769" ht="12.75">
      <c r="AD1769" s="1"/>
    </row>
    <row r="1770" ht="12.75">
      <c r="AD1770" s="1"/>
    </row>
    <row r="1771" ht="12.75">
      <c r="AD1771" s="1"/>
    </row>
    <row r="1772" ht="12.75">
      <c r="AD1772" s="1"/>
    </row>
    <row r="1773" ht="12.75">
      <c r="AD1773" s="1"/>
    </row>
    <row r="1774" ht="12.75">
      <c r="AD1774" s="1"/>
    </row>
    <row r="1775" ht="12.75">
      <c r="AD1775" s="1"/>
    </row>
    <row r="1776" ht="12.75">
      <c r="AD1776" s="1"/>
    </row>
    <row r="1777" ht="12.75">
      <c r="AD1777" s="1"/>
    </row>
    <row r="1778" ht="12.75">
      <c r="AD1778" s="1"/>
    </row>
    <row r="1779" ht="12.75">
      <c r="AD1779" s="1"/>
    </row>
    <row r="1780" ht="12.75">
      <c r="AD1780" s="1"/>
    </row>
    <row r="1781" ht="12.75">
      <c r="AD1781" s="1"/>
    </row>
    <row r="1782" ht="12.75">
      <c r="AD1782" s="1"/>
    </row>
    <row r="1783" ht="12.75">
      <c r="AD1783" s="1"/>
    </row>
    <row r="1784" ht="12.75">
      <c r="AD1784" s="1"/>
    </row>
    <row r="1785" ht="12.75">
      <c r="AD1785" s="1"/>
    </row>
    <row r="1786" ht="12.75">
      <c r="AD1786" s="1"/>
    </row>
    <row r="1787" ht="12.75">
      <c r="AD1787" s="1"/>
    </row>
    <row r="1788" ht="12.75">
      <c r="AD1788" s="1"/>
    </row>
    <row r="1789" ht="12.75">
      <c r="AD1789" s="1"/>
    </row>
    <row r="1790" ht="12.75">
      <c r="AD1790" s="1"/>
    </row>
    <row r="1791" ht="12.75">
      <c r="AD1791" s="1"/>
    </row>
    <row r="1792" ht="12.75">
      <c r="AD1792" s="1"/>
    </row>
    <row r="1793" ht="12.75">
      <c r="AD1793" s="1"/>
    </row>
    <row r="1794" ht="12.75">
      <c r="AD1794" s="1"/>
    </row>
    <row r="1795" ht="12.75">
      <c r="AD1795" s="1"/>
    </row>
    <row r="1796" ht="12.75">
      <c r="AD1796" s="1"/>
    </row>
    <row r="1797" ht="12.75">
      <c r="AD1797" s="1"/>
    </row>
    <row r="1798" ht="12.75">
      <c r="AD1798" s="1"/>
    </row>
    <row r="1799" ht="12.75">
      <c r="AD1799" s="1"/>
    </row>
    <row r="1800" ht="12.75">
      <c r="AD1800" s="1"/>
    </row>
    <row r="1801" ht="12.75">
      <c r="AD1801" s="1"/>
    </row>
    <row r="1802" ht="12.75">
      <c r="AD1802" s="1"/>
    </row>
    <row r="1803" ht="12.75">
      <c r="AD1803" s="1"/>
    </row>
    <row r="1804" ht="12.75">
      <c r="AD1804" s="1"/>
    </row>
    <row r="1805" ht="12.75">
      <c r="AD1805" s="1"/>
    </row>
    <row r="1806" ht="12.75">
      <c r="AD1806" s="1"/>
    </row>
    <row r="1807" ht="12.75">
      <c r="AD1807" s="1"/>
    </row>
    <row r="1808" ht="12.75">
      <c r="AD1808" s="1"/>
    </row>
    <row r="1809" ht="12.75">
      <c r="AD1809" s="1"/>
    </row>
    <row r="1810" ht="12.75">
      <c r="AD1810" s="1"/>
    </row>
    <row r="1811" ht="12.75">
      <c r="AD1811" s="1"/>
    </row>
    <row r="1812" ht="12.75">
      <c r="AD1812" s="1"/>
    </row>
    <row r="1813" ht="12.75">
      <c r="AD1813" s="1"/>
    </row>
    <row r="1814" ht="12.75">
      <c r="AD1814" s="1"/>
    </row>
    <row r="1815" ht="12.75">
      <c r="AD1815" s="1"/>
    </row>
    <row r="1816" ht="12.75">
      <c r="AD1816" s="1"/>
    </row>
    <row r="1817" ht="12.75">
      <c r="AD1817" s="1"/>
    </row>
    <row r="1818" ht="12.75">
      <c r="AD1818" s="1"/>
    </row>
    <row r="1819" ht="12.75">
      <c r="AD1819" s="1"/>
    </row>
    <row r="1820" ht="12.75">
      <c r="AD1820" s="1"/>
    </row>
    <row r="1821" ht="12.75">
      <c r="AD1821" s="1"/>
    </row>
    <row r="1822" ht="12.75">
      <c r="AD1822" s="1"/>
    </row>
    <row r="1823" ht="12.75">
      <c r="AD1823" s="1"/>
    </row>
    <row r="1824" ht="12.75">
      <c r="AD1824" s="1"/>
    </row>
    <row r="1825" ht="12.75">
      <c r="AD1825" s="1"/>
    </row>
    <row r="1826" ht="12.75">
      <c r="AD1826" s="1"/>
    </row>
    <row r="1827" ht="12.75">
      <c r="AD1827" s="1"/>
    </row>
    <row r="1828" ht="12.75">
      <c r="AD1828" s="1"/>
    </row>
    <row r="1829" ht="12.75">
      <c r="AD1829" s="1"/>
    </row>
    <row r="1830" ht="12.75">
      <c r="AD1830" s="1"/>
    </row>
    <row r="1831" ht="12.75">
      <c r="AD1831" s="1"/>
    </row>
    <row r="1832" ht="12.75">
      <c r="AD1832" s="1"/>
    </row>
    <row r="1833" ht="12.75">
      <c r="AD1833" s="1"/>
    </row>
    <row r="1834" ht="12.75">
      <c r="AD1834" s="1"/>
    </row>
    <row r="1835" ht="12.75">
      <c r="AD1835" s="1"/>
    </row>
    <row r="1836" ht="12.75">
      <c r="AD1836" s="1"/>
    </row>
    <row r="1837" ht="12.75">
      <c r="AD1837" s="1"/>
    </row>
    <row r="1838" ht="12.75">
      <c r="AD1838" s="1"/>
    </row>
    <row r="1839" ht="12.75">
      <c r="AD1839" s="1"/>
    </row>
    <row r="1840" ht="12.75">
      <c r="AD1840" s="1"/>
    </row>
    <row r="1841" ht="12.75">
      <c r="AD1841" s="1"/>
    </row>
    <row r="1842" ht="12.75">
      <c r="AD1842" s="1"/>
    </row>
    <row r="1843" ht="12.75">
      <c r="AD1843" s="1"/>
    </row>
    <row r="1844" ht="12.75">
      <c r="AD1844" s="1"/>
    </row>
    <row r="1845" ht="12.75">
      <c r="AD1845" s="1"/>
    </row>
    <row r="1846" ht="12.75">
      <c r="AD1846" s="1"/>
    </row>
    <row r="1847" ht="12.75">
      <c r="AD1847" s="1"/>
    </row>
    <row r="1848" ht="12.75">
      <c r="AD1848" s="1"/>
    </row>
    <row r="1849" ht="12.75">
      <c r="AD1849" s="1"/>
    </row>
    <row r="1850" ht="12.75">
      <c r="AD1850" s="1"/>
    </row>
    <row r="1851" ht="12.75">
      <c r="AD1851" s="1"/>
    </row>
    <row r="1852" ht="12.75">
      <c r="AD1852" s="1"/>
    </row>
    <row r="1853" ht="12.75">
      <c r="AD1853" s="1"/>
    </row>
    <row r="1854" ht="12.75">
      <c r="AD1854" s="1"/>
    </row>
    <row r="1855" ht="12.75">
      <c r="AD1855" s="1"/>
    </row>
    <row r="1856" ht="12.75">
      <c r="AD1856" s="1"/>
    </row>
    <row r="1857" ht="12.75">
      <c r="AD1857" s="1"/>
    </row>
    <row r="1858" ht="12.75">
      <c r="AD1858" s="1"/>
    </row>
    <row r="1859" ht="12.75">
      <c r="AD1859" s="1"/>
    </row>
    <row r="1860" ht="12.75">
      <c r="AD1860" s="1"/>
    </row>
    <row r="1861" ht="12.75">
      <c r="AD1861" s="1"/>
    </row>
    <row r="1862" ht="12.75">
      <c r="AD1862" s="1"/>
    </row>
    <row r="1863" ht="12.75">
      <c r="AD1863" s="1"/>
    </row>
    <row r="1864" ht="12.75">
      <c r="AD1864" s="1"/>
    </row>
    <row r="1865" ht="12.75">
      <c r="AD1865" s="1"/>
    </row>
    <row r="1866" ht="12.75">
      <c r="AD1866" s="1"/>
    </row>
    <row r="1867" ht="12.75">
      <c r="AD1867" s="1"/>
    </row>
    <row r="1868" ht="12.75">
      <c r="AD1868" s="1"/>
    </row>
    <row r="1869" ht="12.75">
      <c r="AD1869" s="1"/>
    </row>
    <row r="1870" ht="12.75">
      <c r="AD1870" s="1"/>
    </row>
    <row r="1871" ht="12.75">
      <c r="AD1871" s="1"/>
    </row>
    <row r="1872" ht="12.75">
      <c r="AD1872" s="1"/>
    </row>
    <row r="1873" ht="12.75">
      <c r="AD1873" s="1"/>
    </row>
    <row r="1874" ht="12.75">
      <c r="AD1874" s="1"/>
    </row>
    <row r="1875" ht="12.75">
      <c r="AD1875" s="1"/>
    </row>
    <row r="1876" ht="12.75">
      <c r="AD1876" s="1"/>
    </row>
    <row r="1877" ht="12.75">
      <c r="AD1877" s="1"/>
    </row>
    <row r="1878" ht="12.75">
      <c r="AD1878" s="1"/>
    </row>
    <row r="1879" ht="12.75">
      <c r="AD1879" s="1"/>
    </row>
    <row r="1880" ht="12.75">
      <c r="AD1880" s="1"/>
    </row>
    <row r="1881" ht="12.75">
      <c r="AD1881" s="1"/>
    </row>
    <row r="1882" ht="12.75">
      <c r="AD1882" s="1"/>
    </row>
    <row r="1883" ht="12.75">
      <c r="AD1883" s="1"/>
    </row>
    <row r="1884" ht="12.75">
      <c r="AD1884" s="1"/>
    </row>
    <row r="1885" ht="12.75">
      <c r="AD1885" s="1"/>
    </row>
    <row r="1886" ht="12.75">
      <c r="AD1886" s="1"/>
    </row>
    <row r="1887" ht="12.75">
      <c r="AD1887" s="1"/>
    </row>
    <row r="1888" ht="12.75">
      <c r="AD1888" s="1"/>
    </row>
    <row r="1889" ht="12.75">
      <c r="AD1889" s="1"/>
    </row>
    <row r="1890" ht="12.75">
      <c r="AD1890" s="1"/>
    </row>
    <row r="1891" ht="12.75">
      <c r="AD1891" s="1"/>
    </row>
    <row r="1892" ht="12.75">
      <c r="AD1892" s="1"/>
    </row>
    <row r="1893" ht="12.75">
      <c r="AD1893" s="1"/>
    </row>
    <row r="1894" ht="12.75">
      <c r="AD1894" s="1"/>
    </row>
    <row r="1895" ht="12.75">
      <c r="AD1895" s="1"/>
    </row>
    <row r="1896" ht="12.75">
      <c r="AD1896" s="1"/>
    </row>
    <row r="1897" ht="12.75">
      <c r="AD1897" s="1"/>
    </row>
    <row r="1898" ht="12.75">
      <c r="AD1898" s="1"/>
    </row>
    <row r="1899" ht="12.75">
      <c r="AD1899" s="1"/>
    </row>
    <row r="1900" ht="12.75">
      <c r="AD1900" s="1"/>
    </row>
    <row r="1901" ht="12.75">
      <c r="AD1901" s="1"/>
    </row>
    <row r="1902" ht="12.75">
      <c r="AD1902" s="1"/>
    </row>
    <row r="1903" ht="12.75">
      <c r="AD1903" s="1"/>
    </row>
    <row r="1904" ht="12.75">
      <c r="AD1904" s="1"/>
    </row>
    <row r="1905" ht="12.75">
      <c r="AD1905" s="1"/>
    </row>
    <row r="1906" ht="12.75">
      <c r="AD1906" s="1"/>
    </row>
    <row r="1907" ht="12.75">
      <c r="AD1907" s="1"/>
    </row>
    <row r="1908" ht="12.75">
      <c r="AD1908" s="1"/>
    </row>
    <row r="1909" ht="12.75">
      <c r="AD1909" s="1"/>
    </row>
    <row r="1910" ht="12.75">
      <c r="AD1910" s="1"/>
    </row>
    <row r="1911" ht="12.75">
      <c r="AD1911" s="1"/>
    </row>
    <row r="1912" ht="12.75">
      <c r="AD1912" s="1"/>
    </row>
    <row r="1913" ht="12.75">
      <c r="AD1913" s="1"/>
    </row>
    <row r="1914" ht="12.75">
      <c r="AD1914" s="1"/>
    </row>
    <row r="1915" ht="12.75">
      <c r="AD1915" s="1"/>
    </row>
    <row r="1916" ht="12.75">
      <c r="AD1916" s="1"/>
    </row>
    <row r="1917" ht="12.75">
      <c r="AD1917" s="1"/>
    </row>
    <row r="1918" ht="12.75">
      <c r="AD1918" s="1"/>
    </row>
    <row r="1919" ht="12.75">
      <c r="AD1919" s="1"/>
    </row>
    <row r="1920" ht="12.75">
      <c r="AD1920" s="1"/>
    </row>
    <row r="1921" ht="12.75">
      <c r="AD1921" s="1"/>
    </row>
    <row r="1922" ht="12.75">
      <c r="AD1922" s="1"/>
    </row>
    <row r="1923" ht="12.75">
      <c r="AD1923" s="1"/>
    </row>
    <row r="1924" ht="12.75">
      <c r="AD1924" s="1"/>
    </row>
    <row r="1925" ht="12.75">
      <c r="AD1925" s="1"/>
    </row>
    <row r="1926" ht="12.75">
      <c r="AD1926" s="1"/>
    </row>
    <row r="1927" ht="12.75">
      <c r="AD1927" s="1"/>
    </row>
    <row r="1928" ht="12.75">
      <c r="AD1928" s="1"/>
    </row>
    <row r="1929" ht="12.75">
      <c r="AD1929" s="1"/>
    </row>
    <row r="1930" ht="12.75">
      <c r="AD1930" s="1"/>
    </row>
    <row r="1931" ht="12.75">
      <c r="AD1931" s="1"/>
    </row>
    <row r="1932" ht="12.75">
      <c r="AD1932" s="1"/>
    </row>
    <row r="1933" ht="12.75">
      <c r="AD1933" s="1"/>
    </row>
    <row r="1934" ht="12.75">
      <c r="AD1934" s="1"/>
    </row>
    <row r="1935" ht="12.75">
      <c r="AD1935" s="1"/>
    </row>
    <row r="1936" ht="12.75">
      <c r="AD1936" s="1"/>
    </row>
    <row r="1937" ht="12.75">
      <c r="AD1937" s="1"/>
    </row>
    <row r="1938" ht="12.75">
      <c r="AD1938" s="1"/>
    </row>
    <row r="1939" ht="12.75">
      <c r="AD1939" s="1"/>
    </row>
    <row r="1940" ht="12.75">
      <c r="AD1940" s="1"/>
    </row>
    <row r="1941" ht="12.75">
      <c r="AD1941" s="1"/>
    </row>
    <row r="1942" ht="12.75">
      <c r="AD1942" s="1"/>
    </row>
    <row r="1943" ht="12.75">
      <c r="AD1943" s="1"/>
    </row>
    <row r="1944" ht="12.75">
      <c r="AD1944" s="1"/>
    </row>
    <row r="1945" ht="12.75">
      <c r="AD1945" s="1"/>
    </row>
    <row r="1946" ht="12.75">
      <c r="AD1946" s="1"/>
    </row>
    <row r="1947" ht="12.75">
      <c r="AD1947" s="1"/>
    </row>
    <row r="1948" ht="12.75">
      <c r="AD1948" s="1"/>
    </row>
    <row r="1949" ht="12.75">
      <c r="AD1949" s="1"/>
    </row>
    <row r="1950" ht="12.75">
      <c r="AD1950" s="1"/>
    </row>
    <row r="1951" ht="12.75">
      <c r="AD1951" s="1"/>
    </row>
    <row r="1952" ht="12.75">
      <c r="AD1952" s="1"/>
    </row>
    <row r="1953" ht="12.75">
      <c r="AD1953" s="1"/>
    </row>
    <row r="1954" ht="12.75">
      <c r="AD1954" s="1"/>
    </row>
    <row r="1955" ht="12.75">
      <c r="AD1955" s="1"/>
    </row>
    <row r="1956" ht="12.75">
      <c r="AD1956" s="1"/>
    </row>
    <row r="1957" ht="12.75">
      <c r="AD1957" s="1"/>
    </row>
    <row r="1958" ht="12.75">
      <c r="AD1958" s="1"/>
    </row>
    <row r="1959" ht="12.75">
      <c r="AD1959" s="1"/>
    </row>
    <row r="1960" ht="12.75">
      <c r="AD1960" s="1"/>
    </row>
    <row r="1961" ht="12.75">
      <c r="AD1961" s="1"/>
    </row>
    <row r="1962" ht="12.75">
      <c r="AD1962" s="1"/>
    </row>
    <row r="1963" ht="12.75">
      <c r="AD1963" s="1"/>
    </row>
    <row r="1964" ht="12.75">
      <c r="AD1964" s="1"/>
    </row>
    <row r="1965" ht="12.75">
      <c r="AD1965" s="1"/>
    </row>
    <row r="1966" ht="12.75">
      <c r="AD1966" s="1"/>
    </row>
    <row r="1967" ht="12.75">
      <c r="AD1967" s="1"/>
    </row>
    <row r="1968" ht="12.75">
      <c r="AD1968" s="1"/>
    </row>
    <row r="1969" ht="12.75">
      <c r="AD1969" s="1"/>
    </row>
    <row r="1970" ht="12.75">
      <c r="AD1970" s="1"/>
    </row>
    <row r="1971" ht="12.75">
      <c r="AD1971" s="1"/>
    </row>
    <row r="1972" ht="12.75">
      <c r="AD1972" s="1"/>
    </row>
    <row r="1973" ht="12.75">
      <c r="AD1973" s="1"/>
    </row>
    <row r="1974" ht="12.75">
      <c r="AD1974" s="1"/>
    </row>
    <row r="1975" ht="12.75">
      <c r="AD1975" s="1"/>
    </row>
    <row r="1976" ht="12.75">
      <c r="AD1976" s="1"/>
    </row>
    <row r="1977" ht="12.75">
      <c r="AD1977" s="1"/>
    </row>
    <row r="1978" ht="12.75">
      <c r="AD1978" s="1"/>
    </row>
    <row r="1979" ht="12.75">
      <c r="AD1979" s="1"/>
    </row>
    <row r="1980" ht="12.75">
      <c r="AD1980" s="1"/>
    </row>
    <row r="1981" ht="12.75">
      <c r="AD1981" s="1"/>
    </row>
    <row r="1982" ht="12.75">
      <c r="AD1982" s="1"/>
    </row>
    <row r="1983" ht="12.75">
      <c r="AD1983" s="1"/>
    </row>
    <row r="1984" ht="12.75">
      <c r="AD1984" s="1"/>
    </row>
    <row r="1985" ht="12.75">
      <c r="AD1985" s="1"/>
    </row>
    <row r="1986" ht="12.75">
      <c r="AD1986" s="1"/>
    </row>
    <row r="1987" ht="12.75">
      <c r="AD1987" s="1"/>
    </row>
    <row r="1988" ht="12.75">
      <c r="AD1988" s="1"/>
    </row>
    <row r="1989" ht="12.75">
      <c r="AD1989" s="1"/>
    </row>
    <row r="1990" ht="12.75">
      <c r="AD1990" s="1"/>
    </row>
    <row r="1991" ht="12.75">
      <c r="AD1991" s="1"/>
    </row>
    <row r="1992" ht="12.75">
      <c r="AD1992" s="1"/>
    </row>
    <row r="1993" ht="12.75">
      <c r="AD1993" s="1"/>
    </row>
    <row r="1994" ht="12.75">
      <c r="AD1994" s="1"/>
    </row>
    <row r="1995" ht="12.75">
      <c r="AD1995" s="1"/>
    </row>
    <row r="1996" ht="12.75">
      <c r="AD1996" s="1"/>
    </row>
    <row r="1997" ht="12.75">
      <c r="AD1997" s="1"/>
    </row>
    <row r="1998" ht="12.75">
      <c r="AD1998" s="1"/>
    </row>
    <row r="1999" ht="12.75">
      <c r="AD1999" s="1"/>
    </row>
    <row r="2000" ht="12.75">
      <c r="AD2000" s="1"/>
    </row>
    <row r="2001" ht="12.75">
      <c r="AD2001" s="1"/>
    </row>
    <row r="2002" ht="12.75">
      <c r="AD2002" s="1"/>
    </row>
    <row r="2003" ht="12.75">
      <c r="AD2003" s="1"/>
    </row>
    <row r="2004" ht="12.75">
      <c r="AD2004" s="1"/>
    </row>
    <row r="2005" ht="12.75">
      <c r="AD2005" s="1"/>
    </row>
    <row r="2006" ht="12.75">
      <c r="AD2006" s="1"/>
    </row>
    <row r="2007" ht="12.75">
      <c r="AD2007" s="1"/>
    </row>
    <row r="2008" ht="12.75">
      <c r="AD2008" s="1"/>
    </row>
    <row r="2009" ht="12.75">
      <c r="AD2009" s="1"/>
    </row>
    <row r="2010" ht="12.75">
      <c r="AD2010" s="1"/>
    </row>
    <row r="2011" ht="12.75">
      <c r="AD2011" s="1"/>
    </row>
    <row r="2012" ht="12.75">
      <c r="AD2012" s="1"/>
    </row>
    <row r="2013" ht="12.75">
      <c r="AD2013" s="1"/>
    </row>
    <row r="2014" ht="12.75">
      <c r="AD2014" s="1"/>
    </row>
    <row r="2015" ht="12.75">
      <c r="AD2015" s="1"/>
    </row>
    <row r="2016" ht="12.75">
      <c r="AD2016" s="1"/>
    </row>
    <row r="2017" ht="12.75">
      <c r="AD2017" s="1"/>
    </row>
    <row r="2018" ht="12.75">
      <c r="AD2018" s="1"/>
    </row>
    <row r="2019" ht="12.75">
      <c r="AD2019" s="1"/>
    </row>
    <row r="2020" ht="12.75">
      <c r="AD2020" s="1"/>
    </row>
    <row r="2021" ht="12.75">
      <c r="AD2021" s="1"/>
    </row>
    <row r="2022" ht="12.75">
      <c r="AD2022" s="1"/>
    </row>
    <row r="2023" ht="12.75">
      <c r="AD2023" s="1"/>
    </row>
    <row r="2024" ht="12.75">
      <c r="AD2024" s="1"/>
    </row>
    <row r="2025" ht="12.75">
      <c r="AD2025" s="1"/>
    </row>
    <row r="2026" ht="12.75">
      <c r="AD2026" s="1"/>
    </row>
    <row r="2027" ht="12.75">
      <c r="AD2027" s="1"/>
    </row>
    <row r="2028" ht="12.75">
      <c r="AD2028" s="1"/>
    </row>
    <row r="2029" ht="12.75">
      <c r="AD2029" s="1"/>
    </row>
    <row r="2030" ht="12.75">
      <c r="AD2030" s="1"/>
    </row>
    <row r="2031" ht="12.75">
      <c r="AD2031" s="1"/>
    </row>
    <row r="2032" ht="12.75">
      <c r="AD2032" s="1"/>
    </row>
    <row r="2033" ht="12.75">
      <c r="AD2033" s="1"/>
    </row>
    <row r="2034" ht="12.75">
      <c r="AD2034" s="1"/>
    </row>
    <row r="2035" ht="12.75">
      <c r="AD2035" s="1"/>
    </row>
    <row r="2036" ht="12.75">
      <c r="AD2036" s="1"/>
    </row>
    <row r="2037" ht="12.75">
      <c r="AD2037" s="1"/>
    </row>
    <row r="2038" ht="12.75">
      <c r="AD2038" s="1"/>
    </row>
    <row r="2039" ht="12.75">
      <c r="AD2039" s="1"/>
    </row>
    <row r="2040" ht="12.75">
      <c r="AD2040" s="1"/>
    </row>
    <row r="2041" ht="12.75">
      <c r="AD2041" s="1"/>
    </row>
    <row r="2042" ht="12.75">
      <c r="AD2042" s="1"/>
    </row>
    <row r="2043" ht="12.75">
      <c r="AD2043" s="1"/>
    </row>
    <row r="2044" ht="12.75">
      <c r="AD2044" s="1"/>
    </row>
    <row r="2045" ht="12.75">
      <c r="AD2045" s="1"/>
    </row>
    <row r="2046" ht="12.75">
      <c r="AD2046" s="1"/>
    </row>
    <row r="2047" ht="12.75">
      <c r="AD2047" s="1"/>
    </row>
    <row r="2048" ht="12.75">
      <c r="AD2048" s="1"/>
    </row>
    <row r="2049" ht="12.75">
      <c r="AD2049" s="1"/>
    </row>
    <row r="2050" ht="12.75">
      <c r="AD2050" s="1"/>
    </row>
    <row r="2051" ht="12.75">
      <c r="AD2051" s="1"/>
    </row>
    <row r="2052" ht="12.75">
      <c r="AD2052" s="1"/>
    </row>
    <row r="2053" ht="12.75">
      <c r="AD2053" s="1"/>
    </row>
    <row r="2054" ht="12.75">
      <c r="AD2054" s="1"/>
    </row>
    <row r="2055" ht="12.75">
      <c r="AD2055" s="1"/>
    </row>
    <row r="2056" ht="12.75">
      <c r="AD2056" s="1"/>
    </row>
    <row r="2057" ht="12.75">
      <c r="AD2057" s="1"/>
    </row>
    <row r="2058" ht="12.75">
      <c r="AD2058" s="1"/>
    </row>
    <row r="2059" ht="12.75">
      <c r="AD2059" s="1"/>
    </row>
    <row r="2060" ht="12.75">
      <c r="AD2060" s="1"/>
    </row>
    <row r="2061" ht="12.75">
      <c r="AD2061" s="1"/>
    </row>
    <row r="2062" ht="12.75">
      <c r="AD2062" s="1"/>
    </row>
    <row r="2063" ht="12.75">
      <c r="AD2063" s="1"/>
    </row>
    <row r="2064" ht="12.75">
      <c r="AD2064" s="1"/>
    </row>
    <row r="2065" ht="12.75">
      <c r="AD2065" s="1"/>
    </row>
    <row r="2066" ht="12.75">
      <c r="AD2066" s="1"/>
    </row>
    <row r="2067" ht="12.75">
      <c r="AD2067" s="1"/>
    </row>
    <row r="2068" ht="12.75">
      <c r="AD2068" s="1"/>
    </row>
    <row r="2069" ht="12.75">
      <c r="AD2069" s="1"/>
    </row>
    <row r="2070" ht="12.75">
      <c r="AD2070" s="1"/>
    </row>
    <row r="2071" ht="12.75">
      <c r="AD2071" s="1"/>
    </row>
    <row r="2072" ht="12.75">
      <c r="AD2072" s="1"/>
    </row>
    <row r="2073" ht="12.75">
      <c r="AD2073" s="1"/>
    </row>
    <row r="2074" ht="12.75">
      <c r="AD2074" s="1"/>
    </row>
    <row r="2075" ht="12.75">
      <c r="AD2075" s="1"/>
    </row>
    <row r="2076" ht="12.75">
      <c r="AD2076" s="1"/>
    </row>
    <row r="2077" ht="12.75">
      <c r="AD2077" s="1"/>
    </row>
    <row r="2078" ht="12.75">
      <c r="AD2078" s="1"/>
    </row>
    <row r="2079" ht="12.75">
      <c r="AD2079" s="1"/>
    </row>
    <row r="2080" ht="12.75">
      <c r="AD2080" s="1"/>
    </row>
    <row r="2081" ht="12.75">
      <c r="AD2081" s="1"/>
    </row>
    <row r="2082" ht="12.75">
      <c r="AD2082" s="1"/>
    </row>
    <row r="2083" ht="12.75">
      <c r="AD2083" s="1"/>
    </row>
    <row r="2084" ht="12.75">
      <c r="AD2084" s="1"/>
    </row>
    <row r="2085" ht="12.75">
      <c r="AD2085" s="1"/>
    </row>
    <row r="2086" ht="12.75">
      <c r="AD2086" s="1"/>
    </row>
    <row r="2087" ht="12.75">
      <c r="AD2087" s="1"/>
    </row>
    <row r="2088" ht="12.75">
      <c r="AD2088" s="1"/>
    </row>
    <row r="2089" ht="12.75">
      <c r="AD2089" s="1"/>
    </row>
    <row r="2090" ht="12.75">
      <c r="AD2090" s="1"/>
    </row>
    <row r="2091" ht="12.75">
      <c r="AD2091" s="1"/>
    </row>
    <row r="2092" ht="12.75">
      <c r="AD2092" s="1"/>
    </row>
    <row r="2093" ht="12.75">
      <c r="AD2093" s="1"/>
    </row>
    <row r="2094" ht="12.75">
      <c r="AD2094" s="1"/>
    </row>
    <row r="2095" ht="12.75">
      <c r="AD2095" s="1"/>
    </row>
    <row r="2096" ht="12.75">
      <c r="AD2096" s="1"/>
    </row>
    <row r="2097" ht="12.75">
      <c r="AD2097" s="1"/>
    </row>
    <row r="2098" ht="12.75">
      <c r="AD2098" s="1"/>
    </row>
    <row r="2099" ht="12.75">
      <c r="AD2099" s="1"/>
    </row>
    <row r="2100" ht="12.75">
      <c r="AD2100" s="1"/>
    </row>
    <row r="2101" ht="12.75">
      <c r="AD2101" s="1"/>
    </row>
    <row r="2102" ht="12.75">
      <c r="AD2102" s="1"/>
    </row>
    <row r="2103" ht="12.75">
      <c r="AD2103" s="1"/>
    </row>
    <row r="2104" ht="12.75">
      <c r="AD2104" s="1"/>
    </row>
    <row r="2105" ht="12.75">
      <c r="AD2105" s="1"/>
    </row>
    <row r="2106" ht="12.75">
      <c r="AD2106" s="1"/>
    </row>
    <row r="2107" ht="12.75">
      <c r="AD2107" s="1"/>
    </row>
    <row r="2108" ht="12.75">
      <c r="AD2108" s="1"/>
    </row>
    <row r="2109" ht="12.75">
      <c r="AD2109" s="1"/>
    </row>
    <row r="2110" ht="12.75">
      <c r="AD2110" s="1"/>
    </row>
    <row r="2111" ht="12.75">
      <c r="AD2111" s="1"/>
    </row>
    <row r="2112" ht="12.75">
      <c r="AD2112" s="1"/>
    </row>
    <row r="2113" ht="12.75">
      <c r="AD2113" s="1"/>
    </row>
    <row r="2114" ht="12.75">
      <c r="AD2114" s="1"/>
    </row>
    <row r="2115" ht="12.75">
      <c r="AD2115" s="1"/>
    </row>
    <row r="2116" ht="12.75">
      <c r="AD2116" s="1"/>
    </row>
    <row r="2117" ht="12.75">
      <c r="AD2117" s="1"/>
    </row>
    <row r="2118" ht="12.75">
      <c r="AD2118" s="1"/>
    </row>
    <row r="2119" ht="12.75">
      <c r="AD2119" s="1"/>
    </row>
    <row r="2120" ht="12.75">
      <c r="AD2120" s="1"/>
    </row>
    <row r="2121" ht="12.75">
      <c r="AD2121" s="1"/>
    </row>
    <row r="2122" ht="12.75">
      <c r="AD2122" s="1"/>
    </row>
    <row r="2123" ht="12.75">
      <c r="AD2123" s="1"/>
    </row>
    <row r="2124" ht="12.75">
      <c r="AD2124" s="1"/>
    </row>
    <row r="2125" ht="12.75">
      <c r="AD2125" s="1"/>
    </row>
    <row r="2126" ht="12.75">
      <c r="AD2126" s="1"/>
    </row>
    <row r="2127" ht="12.75">
      <c r="AD2127" s="1"/>
    </row>
    <row r="2128" ht="12.75">
      <c r="AD2128" s="1"/>
    </row>
    <row r="2129" ht="12.75">
      <c r="AD2129" s="1"/>
    </row>
    <row r="2130" ht="12.75">
      <c r="AD2130" s="1"/>
    </row>
    <row r="2131" ht="12.75">
      <c r="AD2131" s="1"/>
    </row>
    <row r="2132" ht="12.75">
      <c r="AD2132" s="1"/>
    </row>
    <row r="2133" ht="12.75">
      <c r="AD2133" s="1"/>
    </row>
    <row r="2134" ht="12.75">
      <c r="AD2134" s="1"/>
    </row>
    <row r="2135" ht="12.75">
      <c r="AD2135" s="1"/>
    </row>
    <row r="2136" ht="12.75">
      <c r="AD2136" s="1"/>
    </row>
    <row r="2137" ht="12.75">
      <c r="AD2137" s="1"/>
    </row>
    <row r="2138" ht="12.75">
      <c r="AD2138" s="1"/>
    </row>
    <row r="2139" ht="12.75">
      <c r="AD2139" s="1"/>
    </row>
    <row r="2140" ht="12.75">
      <c r="AD2140" s="1"/>
    </row>
    <row r="2141" ht="12.75">
      <c r="AD2141" s="1"/>
    </row>
    <row r="2142" ht="12.75">
      <c r="AD2142" s="1"/>
    </row>
    <row r="2143" ht="12.75">
      <c r="AD2143" s="1"/>
    </row>
    <row r="2144" ht="12.75">
      <c r="AD2144" s="1"/>
    </row>
    <row r="2145" ht="12.75">
      <c r="AD2145" s="1"/>
    </row>
    <row r="2146" ht="12.75">
      <c r="AD2146" s="1"/>
    </row>
    <row r="2147" ht="12.75">
      <c r="AD2147" s="1"/>
    </row>
    <row r="2148" ht="12.75">
      <c r="AD2148" s="1"/>
    </row>
    <row r="2149" ht="12.75">
      <c r="AD2149" s="1"/>
    </row>
    <row r="2150" ht="12.75">
      <c r="AD2150" s="1"/>
    </row>
    <row r="2151" ht="12.75">
      <c r="AD2151" s="1"/>
    </row>
    <row r="2152" ht="12.75">
      <c r="AD2152" s="1"/>
    </row>
    <row r="2153" ht="12.75">
      <c r="AD2153" s="1"/>
    </row>
    <row r="2154" ht="12.75">
      <c r="AD2154" s="1"/>
    </row>
    <row r="2155" ht="12.75">
      <c r="AD2155" s="1"/>
    </row>
    <row r="2156" ht="12.75">
      <c r="AD2156" s="1"/>
    </row>
    <row r="2157" ht="12.75">
      <c r="AD2157" s="1"/>
    </row>
    <row r="2158" ht="12.75">
      <c r="AD2158" s="1"/>
    </row>
    <row r="2159" ht="12.75">
      <c r="AD2159" s="1"/>
    </row>
    <row r="2160" ht="12.75">
      <c r="AD2160" s="1"/>
    </row>
    <row r="2161" ht="12.75">
      <c r="AD2161" s="1"/>
    </row>
    <row r="2162" ht="12.75">
      <c r="AD2162" s="1"/>
    </row>
    <row r="2163" ht="12.75">
      <c r="AD2163" s="1"/>
    </row>
    <row r="2164" ht="12.75">
      <c r="AD2164" s="1"/>
    </row>
    <row r="2165" ht="12.75">
      <c r="AD2165" s="1"/>
    </row>
    <row r="2166" ht="12.75">
      <c r="AD2166" s="1"/>
    </row>
    <row r="2167" ht="12.75">
      <c r="AD2167" s="1"/>
    </row>
    <row r="2168" ht="12.75">
      <c r="AD2168" s="1"/>
    </row>
    <row r="2169" ht="12.75">
      <c r="AD2169" s="1"/>
    </row>
    <row r="2170" ht="12.75">
      <c r="AD2170" s="1"/>
    </row>
    <row r="2171" ht="12.75">
      <c r="AD2171" s="1"/>
    </row>
    <row r="2172" ht="12.75">
      <c r="AD2172" s="1"/>
    </row>
    <row r="2173" ht="12.75">
      <c r="AD2173" s="1"/>
    </row>
    <row r="2174" ht="12.75">
      <c r="AD2174" s="1"/>
    </row>
    <row r="2175" ht="12.75">
      <c r="AD2175" s="1"/>
    </row>
    <row r="2176" ht="12.75">
      <c r="AD2176" s="1"/>
    </row>
    <row r="2177" ht="12.75">
      <c r="AD2177" s="1"/>
    </row>
    <row r="2178" ht="12.75">
      <c r="AD2178" s="1"/>
    </row>
    <row r="2179" ht="12.75">
      <c r="AD2179" s="1"/>
    </row>
    <row r="2180" ht="12.75">
      <c r="AD2180" s="1"/>
    </row>
    <row r="2181" ht="12.75">
      <c r="AD2181" s="1"/>
    </row>
    <row r="2182" ht="12.75">
      <c r="AD2182" s="1"/>
    </row>
    <row r="2183" ht="12.75">
      <c r="AD2183" s="1"/>
    </row>
    <row r="2184" ht="12.75">
      <c r="AD2184" s="1"/>
    </row>
    <row r="2185" ht="12.75">
      <c r="AD2185" s="1"/>
    </row>
    <row r="2186" ht="12.75">
      <c r="AD2186" s="1"/>
    </row>
    <row r="2187" ht="12.75">
      <c r="AD2187" s="1"/>
    </row>
    <row r="2188" ht="12.75">
      <c r="AD2188" s="1"/>
    </row>
    <row r="2189" ht="12.75">
      <c r="AD2189" s="1"/>
    </row>
    <row r="2190" ht="12.75">
      <c r="AD2190" s="1"/>
    </row>
    <row r="2191" ht="12.75">
      <c r="AD2191" s="1"/>
    </row>
    <row r="2192" ht="12.75">
      <c r="AD2192" s="1"/>
    </row>
    <row r="2193" ht="12.75">
      <c r="AD2193" s="1"/>
    </row>
    <row r="2194" ht="12.75">
      <c r="AD2194" s="1"/>
    </row>
    <row r="2195" ht="12.75">
      <c r="AD2195" s="1"/>
    </row>
    <row r="2196" ht="12.75">
      <c r="AD2196" s="1"/>
    </row>
    <row r="2197" ht="12.75">
      <c r="AD2197" s="1"/>
    </row>
    <row r="2198" ht="12.75">
      <c r="AD2198" s="1"/>
    </row>
    <row r="2199" ht="12.75">
      <c r="AD2199" s="1"/>
    </row>
    <row r="2200" ht="12.75">
      <c r="AD2200" s="1"/>
    </row>
    <row r="2201" ht="12.75">
      <c r="AD2201" s="1"/>
    </row>
    <row r="2202" ht="12.75">
      <c r="AD2202" s="1"/>
    </row>
    <row r="2203" ht="12.75">
      <c r="AD2203" s="1"/>
    </row>
    <row r="2204" ht="12.75">
      <c r="AD2204" s="1"/>
    </row>
    <row r="2205" ht="12.75">
      <c r="AD2205" s="1"/>
    </row>
    <row r="2206" ht="12.75">
      <c r="AD2206" s="1"/>
    </row>
    <row r="2207" ht="12.75">
      <c r="AD2207" s="1"/>
    </row>
    <row r="2208" ht="12.75">
      <c r="AD2208" s="1"/>
    </row>
    <row r="2209" ht="12.75">
      <c r="AD2209" s="1"/>
    </row>
    <row r="2210" ht="12.75">
      <c r="AD2210" s="1"/>
    </row>
    <row r="2211" ht="12.75">
      <c r="AD2211" s="1"/>
    </row>
    <row r="2212" ht="12.75">
      <c r="AD2212" s="1"/>
    </row>
    <row r="2213" ht="12.75">
      <c r="AD2213" s="1"/>
    </row>
    <row r="2214" ht="12.75">
      <c r="AD2214" s="1"/>
    </row>
    <row r="2215" ht="12.75">
      <c r="AD2215" s="1"/>
    </row>
    <row r="2216" ht="12.75">
      <c r="AD2216" s="1"/>
    </row>
    <row r="2217" ht="12.75">
      <c r="AD2217" s="1"/>
    </row>
    <row r="2218" ht="12.75">
      <c r="AD2218" s="1"/>
    </row>
    <row r="2219" ht="12.75">
      <c r="AD2219" s="1"/>
    </row>
    <row r="2220" ht="12.75">
      <c r="AD2220" s="1"/>
    </row>
    <row r="2221" ht="12.75">
      <c r="AD2221" s="1"/>
    </row>
    <row r="2222" ht="12.75">
      <c r="AD2222" s="1"/>
    </row>
    <row r="2223" ht="12.75">
      <c r="AD2223" s="1"/>
    </row>
    <row r="2224" ht="12.75">
      <c r="AD2224" s="1"/>
    </row>
    <row r="2225" ht="12.75">
      <c r="AD2225" s="1"/>
    </row>
    <row r="2226" ht="12.75">
      <c r="AD2226" s="1"/>
    </row>
    <row r="2227" ht="12.75">
      <c r="AD2227" s="1"/>
    </row>
    <row r="2228" ht="12.75">
      <c r="AD2228" s="1"/>
    </row>
    <row r="2229" ht="12.75">
      <c r="AD2229" s="1"/>
    </row>
    <row r="2230" ht="12.75">
      <c r="AD2230" s="1"/>
    </row>
    <row r="2231" ht="12.75">
      <c r="AD2231" s="1"/>
    </row>
    <row r="2232" ht="12.75">
      <c r="AD2232" s="1"/>
    </row>
    <row r="2233" ht="12.75">
      <c r="AD2233" s="1"/>
    </row>
    <row r="2234" ht="12.75">
      <c r="AD2234" s="1"/>
    </row>
    <row r="2235" ht="12.75">
      <c r="AD2235" s="1"/>
    </row>
    <row r="2236" ht="12.75">
      <c r="AD2236" s="1"/>
    </row>
    <row r="2237" ht="12.75">
      <c r="AD2237" s="1"/>
    </row>
    <row r="2238" ht="12.75">
      <c r="AD2238" s="1"/>
    </row>
    <row r="2239" ht="12.75">
      <c r="AD2239" s="1"/>
    </row>
    <row r="2240" ht="12.75">
      <c r="AD2240" s="1"/>
    </row>
    <row r="2241" ht="12.75">
      <c r="AD2241" s="1"/>
    </row>
    <row r="2242" ht="12.75">
      <c r="AD2242" s="1"/>
    </row>
    <row r="2243" ht="12.75">
      <c r="AD2243" s="1"/>
    </row>
    <row r="2244" ht="12.75">
      <c r="AD2244" s="1"/>
    </row>
    <row r="2245" ht="12.75">
      <c r="AD2245" s="1"/>
    </row>
    <row r="2246" ht="12.75">
      <c r="AD2246" s="1"/>
    </row>
    <row r="2247" ht="12.75">
      <c r="AD2247" s="1"/>
    </row>
    <row r="2248" ht="12.75">
      <c r="AD2248" s="1"/>
    </row>
    <row r="2249" ht="12.75">
      <c r="AD2249" s="1"/>
    </row>
    <row r="2250" ht="12.75">
      <c r="AD2250" s="1"/>
    </row>
    <row r="2251" ht="12.75">
      <c r="AD2251" s="1"/>
    </row>
    <row r="2252" ht="12.75">
      <c r="AD2252" s="1"/>
    </row>
    <row r="2253" ht="12.75">
      <c r="AD2253" s="1"/>
    </row>
    <row r="2254" ht="12.75">
      <c r="AD2254" s="1"/>
    </row>
    <row r="2255" ht="12.75">
      <c r="AD2255" s="1"/>
    </row>
    <row r="2256" ht="12.75">
      <c r="AD2256" s="1"/>
    </row>
    <row r="2257" ht="12.75">
      <c r="AD2257" s="1"/>
    </row>
    <row r="2258" ht="12.75">
      <c r="AD2258" s="1"/>
    </row>
    <row r="2259" ht="12.75">
      <c r="AD2259" s="1"/>
    </row>
    <row r="2260" ht="12.75">
      <c r="AD2260" s="1"/>
    </row>
    <row r="2261" ht="12.75">
      <c r="AD2261" s="1"/>
    </row>
    <row r="2262" ht="12.75">
      <c r="AD2262" s="1"/>
    </row>
    <row r="2263" ht="12.75">
      <c r="AD2263" s="1"/>
    </row>
    <row r="2264" ht="12.75">
      <c r="AD2264" s="1"/>
    </row>
    <row r="2265" ht="12.75">
      <c r="AD2265" s="1"/>
    </row>
    <row r="2266" ht="12.75">
      <c r="AD2266" s="1"/>
    </row>
    <row r="2267" ht="12.75">
      <c r="AD2267" s="1"/>
    </row>
    <row r="2268" ht="12.75">
      <c r="AD2268" s="1"/>
    </row>
    <row r="2269" ht="12.75">
      <c r="AD2269" s="1"/>
    </row>
    <row r="2270" ht="12.75">
      <c r="AD2270" s="1"/>
    </row>
    <row r="2271" ht="12.75">
      <c r="AD2271" s="1"/>
    </row>
    <row r="2272" ht="12.75">
      <c r="AD2272" s="1"/>
    </row>
    <row r="2273" ht="12.75">
      <c r="AD2273" s="1"/>
    </row>
    <row r="2274" ht="12.75">
      <c r="AD2274" s="1"/>
    </row>
    <row r="2275" ht="12.75">
      <c r="AD2275" s="1"/>
    </row>
    <row r="2276" ht="12.75">
      <c r="AD2276" s="1"/>
    </row>
    <row r="2277" ht="12.75">
      <c r="AD2277" s="1"/>
    </row>
    <row r="2278" ht="12.75">
      <c r="AD2278" s="1"/>
    </row>
    <row r="2279" ht="12.75">
      <c r="AD2279" s="1"/>
    </row>
    <row r="2280" ht="12.75">
      <c r="AD2280" s="1"/>
    </row>
    <row r="2281" ht="12.75">
      <c r="AD2281" s="1"/>
    </row>
    <row r="2282" ht="12.75">
      <c r="AD2282" s="1"/>
    </row>
    <row r="2283" ht="12.75">
      <c r="AD2283" s="1"/>
    </row>
    <row r="2284" ht="12.75">
      <c r="AD2284" s="1"/>
    </row>
    <row r="2285" ht="12.75">
      <c r="AD2285" s="1"/>
    </row>
    <row r="2286" ht="12.75">
      <c r="AD2286" s="1"/>
    </row>
    <row r="2287" ht="12.75">
      <c r="AD2287" s="1"/>
    </row>
    <row r="2288" ht="12.75">
      <c r="AD2288" s="1"/>
    </row>
    <row r="2289" ht="12.75">
      <c r="AD2289" s="1"/>
    </row>
    <row r="2290" ht="12.75">
      <c r="AD2290" s="1"/>
    </row>
    <row r="2291" ht="12.75">
      <c r="AD2291" s="1"/>
    </row>
    <row r="2292" ht="12.75">
      <c r="AD2292" s="1"/>
    </row>
    <row r="2293" ht="12.75">
      <c r="AD2293" s="1"/>
    </row>
    <row r="2294" ht="12.75">
      <c r="AD2294" s="1"/>
    </row>
    <row r="2295" ht="12.75">
      <c r="AD2295" s="1"/>
    </row>
    <row r="2296" ht="12.75">
      <c r="AD2296" s="1"/>
    </row>
    <row r="2297" ht="12.75">
      <c r="AD2297" s="1"/>
    </row>
    <row r="2298" ht="12.75">
      <c r="AD2298" s="1"/>
    </row>
    <row r="2299" ht="12.75">
      <c r="AD2299" s="1"/>
    </row>
    <row r="2300" ht="12.75">
      <c r="AD2300" s="1"/>
    </row>
    <row r="2301" ht="12.75">
      <c r="AD2301" s="1"/>
    </row>
    <row r="2302" ht="12.75">
      <c r="AD2302" s="1"/>
    </row>
    <row r="2303" ht="12.75">
      <c r="AD2303" s="1"/>
    </row>
    <row r="2304" ht="12.75">
      <c r="AD2304" s="1"/>
    </row>
    <row r="2305" ht="12.75">
      <c r="AD2305" s="1"/>
    </row>
    <row r="2306" ht="12.75">
      <c r="AD2306" s="1"/>
    </row>
    <row r="2307" ht="12.75">
      <c r="AD2307" s="1"/>
    </row>
    <row r="2308" ht="12.75">
      <c r="AD2308" s="1"/>
    </row>
    <row r="2309" ht="12.75">
      <c r="AD2309" s="1"/>
    </row>
    <row r="2310" ht="12.75">
      <c r="AD2310" s="1"/>
    </row>
    <row r="2311" ht="12.75">
      <c r="AD2311" s="1"/>
    </row>
    <row r="2312" ht="12.75">
      <c r="AD2312" s="1"/>
    </row>
    <row r="2313" ht="12.75">
      <c r="AD2313" s="1"/>
    </row>
    <row r="2314" ht="12.75">
      <c r="AD2314" s="1"/>
    </row>
    <row r="2315" ht="12.75">
      <c r="AD2315" s="1"/>
    </row>
    <row r="2316" ht="12.75">
      <c r="AD2316" s="1"/>
    </row>
    <row r="2317" ht="12.75">
      <c r="AD2317" s="1"/>
    </row>
    <row r="2318" ht="12.75">
      <c r="AD2318" s="1"/>
    </row>
    <row r="2319" ht="12.75">
      <c r="AD2319" s="1"/>
    </row>
    <row r="2320" ht="12.75">
      <c r="AD2320" s="1"/>
    </row>
    <row r="2321" ht="12.75">
      <c r="AD2321" s="1"/>
    </row>
    <row r="2322" ht="12.75">
      <c r="AD2322" s="1"/>
    </row>
    <row r="2323" ht="12.75">
      <c r="AD2323" s="1"/>
    </row>
    <row r="2324" ht="12.75">
      <c r="AD2324" s="1"/>
    </row>
    <row r="2325" ht="12.75">
      <c r="AD2325" s="1"/>
    </row>
    <row r="2326" ht="12.75">
      <c r="AD2326" s="1"/>
    </row>
    <row r="2327" ht="12.75">
      <c r="AD2327" s="1"/>
    </row>
    <row r="2328" ht="12.75">
      <c r="AD2328" s="1"/>
    </row>
    <row r="2329" ht="12.75">
      <c r="AD2329" s="1"/>
    </row>
    <row r="2330" ht="12.75">
      <c r="AD2330" s="1"/>
    </row>
    <row r="2331" ht="12.75">
      <c r="AD2331" s="1"/>
    </row>
    <row r="2332" ht="12.75">
      <c r="AD2332" s="1"/>
    </row>
    <row r="2333" ht="12.75">
      <c r="AD2333" s="1"/>
    </row>
    <row r="2334" ht="12.75">
      <c r="AD2334" s="1"/>
    </row>
    <row r="2335" ht="12.75">
      <c r="AD2335" s="1"/>
    </row>
    <row r="2336" ht="12.75">
      <c r="AD2336" s="1"/>
    </row>
    <row r="2337" ht="12.75">
      <c r="AD2337" s="1"/>
    </row>
    <row r="2338" ht="12.75">
      <c r="AD2338" s="1"/>
    </row>
    <row r="2339" ht="12.75">
      <c r="AD2339" s="1"/>
    </row>
    <row r="2340" ht="12.75">
      <c r="AD2340" s="1"/>
    </row>
    <row r="2341" ht="12.75">
      <c r="AD2341" s="1"/>
    </row>
    <row r="2342" ht="12.75">
      <c r="AD2342" s="1"/>
    </row>
    <row r="2343" ht="12.75">
      <c r="AD2343" s="1"/>
    </row>
    <row r="2344" ht="12.75">
      <c r="AD2344" s="1"/>
    </row>
    <row r="2345" ht="12.75">
      <c r="AD2345" s="1"/>
    </row>
    <row r="2346" ht="12.75">
      <c r="AD2346" s="1"/>
    </row>
    <row r="2347" ht="12.75">
      <c r="AD2347" s="1"/>
    </row>
    <row r="2348" ht="12.75">
      <c r="AD2348" s="1"/>
    </row>
    <row r="2349" ht="12.75">
      <c r="AD2349" s="1"/>
    </row>
    <row r="2350" ht="12.75">
      <c r="AD2350" s="1"/>
    </row>
    <row r="2351" ht="12.75">
      <c r="AD2351" s="1"/>
    </row>
    <row r="2352" ht="12.75">
      <c r="AD2352" s="1"/>
    </row>
    <row r="2353" ht="12.75">
      <c r="AD2353" s="1"/>
    </row>
    <row r="2354" ht="12.75">
      <c r="AD2354" s="1"/>
    </row>
    <row r="2355" ht="12.75">
      <c r="AD2355" s="1"/>
    </row>
    <row r="2356" ht="12.75">
      <c r="AD2356" s="1"/>
    </row>
    <row r="2357" ht="12.75">
      <c r="AD2357" s="1"/>
    </row>
    <row r="2358" ht="12.75">
      <c r="AD2358" s="1"/>
    </row>
    <row r="2359" ht="12.75">
      <c r="AD2359" s="1"/>
    </row>
    <row r="2360" ht="12.75">
      <c r="AD2360" s="1"/>
    </row>
    <row r="2361" ht="12.75">
      <c r="AD2361" s="1"/>
    </row>
    <row r="2362" ht="12.75">
      <c r="AD2362" s="1"/>
    </row>
    <row r="2363" ht="12.75">
      <c r="AD2363" s="1"/>
    </row>
    <row r="2364" ht="12.75">
      <c r="AD2364" s="1"/>
    </row>
    <row r="2365" ht="12.75">
      <c r="AD2365" s="1"/>
    </row>
    <row r="2366" ht="12.75">
      <c r="AD2366" s="1"/>
    </row>
    <row r="2367" ht="12.75">
      <c r="AD2367" s="1"/>
    </row>
    <row r="2368" ht="12.75">
      <c r="AD2368" s="1"/>
    </row>
    <row r="2369" ht="12.75">
      <c r="AD2369" s="1"/>
    </row>
    <row r="2370" ht="12.75">
      <c r="AD2370" s="1"/>
    </row>
    <row r="2371" ht="12.75">
      <c r="AD2371" s="1"/>
    </row>
    <row r="2372" ht="12.75">
      <c r="AD2372" s="1"/>
    </row>
    <row r="2373" ht="12.75">
      <c r="AD2373" s="1"/>
    </row>
    <row r="2374" ht="12.75">
      <c r="AD2374" s="1"/>
    </row>
    <row r="2375" ht="12.75">
      <c r="AD2375" s="1"/>
    </row>
    <row r="2376" ht="12.75">
      <c r="AD2376" s="1"/>
    </row>
    <row r="2377" ht="12.75">
      <c r="AD2377" s="1"/>
    </row>
    <row r="2378" ht="12.75">
      <c r="AD2378" s="1"/>
    </row>
    <row r="2379" ht="12.75">
      <c r="AD2379" s="1"/>
    </row>
    <row r="2380" ht="12.75">
      <c r="AD2380" s="1"/>
    </row>
    <row r="2381" ht="12.75">
      <c r="AD2381" s="1"/>
    </row>
    <row r="2382" ht="12.75">
      <c r="AD2382" s="1"/>
    </row>
    <row r="2383" ht="12.75">
      <c r="AD2383" s="1"/>
    </row>
    <row r="2384" ht="12.75">
      <c r="AD2384" s="1"/>
    </row>
    <row r="2385" ht="12.75">
      <c r="AD2385" s="1"/>
    </row>
    <row r="2386" ht="12.75">
      <c r="AD2386" s="1"/>
    </row>
    <row r="2387" ht="12.75">
      <c r="AD2387" s="1"/>
    </row>
    <row r="2388" ht="12.75">
      <c r="AD2388" s="1"/>
    </row>
    <row r="2389" ht="12.75">
      <c r="AD2389" s="1"/>
    </row>
    <row r="2390" ht="12.75">
      <c r="AD2390" s="1"/>
    </row>
    <row r="2391" ht="12.75">
      <c r="AD2391" s="1"/>
    </row>
    <row r="2392" ht="12.75">
      <c r="AD2392" s="1"/>
    </row>
    <row r="2393" ht="12.75">
      <c r="AD2393" s="1"/>
    </row>
    <row r="2394" ht="12.75">
      <c r="AD2394" s="1"/>
    </row>
    <row r="2395" ht="12.75">
      <c r="AD2395" s="1"/>
    </row>
    <row r="2396" ht="12.75">
      <c r="AD2396" s="1"/>
    </row>
    <row r="2397" ht="12.75">
      <c r="AD2397" s="1"/>
    </row>
    <row r="2398" ht="12.75">
      <c r="AD2398" s="1"/>
    </row>
    <row r="2399" ht="12.75">
      <c r="AD2399" s="1"/>
    </row>
    <row r="2400" ht="12.75">
      <c r="AD2400" s="1"/>
    </row>
    <row r="2401" ht="12.75">
      <c r="AD2401" s="1"/>
    </row>
    <row r="2402" ht="12.75">
      <c r="AD2402" s="1"/>
    </row>
    <row r="2403" ht="12.75">
      <c r="AD2403" s="1"/>
    </row>
    <row r="2404" ht="12.75">
      <c r="AD2404" s="1"/>
    </row>
    <row r="2405" ht="12.75">
      <c r="AD2405" s="1"/>
    </row>
    <row r="2406" ht="12.75">
      <c r="AD2406" s="1"/>
    </row>
    <row r="2407" ht="12.75">
      <c r="AD2407" s="1"/>
    </row>
    <row r="2408" ht="12.75">
      <c r="AD2408" s="1"/>
    </row>
    <row r="2409" ht="12.75">
      <c r="AD2409" s="1"/>
    </row>
    <row r="2410" ht="12.75">
      <c r="AD2410" s="1"/>
    </row>
    <row r="2411" ht="12.75">
      <c r="AD2411" s="1"/>
    </row>
    <row r="2412" ht="12.75">
      <c r="AD2412" s="1"/>
    </row>
    <row r="2413" ht="12.75">
      <c r="AD2413" s="1"/>
    </row>
    <row r="2414" ht="12.75">
      <c r="AD2414" s="1"/>
    </row>
    <row r="2415" ht="12.75">
      <c r="AD2415" s="1"/>
    </row>
    <row r="2416" ht="12.75">
      <c r="AD2416" s="1"/>
    </row>
    <row r="2417" ht="12.75">
      <c r="AD2417" s="1"/>
    </row>
    <row r="2418" ht="12.75">
      <c r="AD2418" s="1"/>
    </row>
    <row r="2419" ht="12.75">
      <c r="AD2419" s="1"/>
    </row>
    <row r="2420" ht="12.75">
      <c r="AD2420" s="1"/>
    </row>
    <row r="2421" ht="12.75">
      <c r="AD2421" s="1"/>
    </row>
    <row r="2422" ht="12.75">
      <c r="AD2422" s="1"/>
    </row>
    <row r="2423" ht="12.75">
      <c r="AD2423" s="1"/>
    </row>
    <row r="2424" ht="12.75">
      <c r="AD2424" s="1"/>
    </row>
    <row r="2425" ht="12.75">
      <c r="AD2425" s="1"/>
    </row>
    <row r="2426" ht="12.75">
      <c r="AD2426" s="1"/>
    </row>
    <row r="2427" ht="12.75">
      <c r="AD2427" s="1"/>
    </row>
    <row r="2428" ht="12.75">
      <c r="AD2428" s="1"/>
    </row>
    <row r="2429" ht="12.75">
      <c r="AD2429" s="1"/>
    </row>
    <row r="2430" ht="12.75">
      <c r="AD2430" s="1"/>
    </row>
    <row r="2431" ht="12.75">
      <c r="AD2431" s="1"/>
    </row>
    <row r="2432" ht="12.75">
      <c r="AD2432" s="1"/>
    </row>
    <row r="2433" ht="12.75">
      <c r="AD2433" s="1"/>
    </row>
    <row r="2434" ht="12.75">
      <c r="AD2434" s="1"/>
    </row>
    <row r="2435" ht="12.75">
      <c r="AD2435" s="1"/>
    </row>
    <row r="2436" ht="12.75">
      <c r="AD2436" s="1"/>
    </row>
    <row r="2437" ht="12.75">
      <c r="AD2437" s="1"/>
    </row>
    <row r="2438" ht="12.75">
      <c r="AD2438" s="1"/>
    </row>
    <row r="2439" ht="12.75">
      <c r="AD2439" s="1"/>
    </row>
    <row r="2440" ht="12.75">
      <c r="AD2440" s="1"/>
    </row>
    <row r="2441" ht="12.75">
      <c r="AD2441" s="1"/>
    </row>
    <row r="2442" ht="12.75">
      <c r="AD2442" s="1"/>
    </row>
    <row r="2443" ht="12.75">
      <c r="AD2443" s="1"/>
    </row>
    <row r="2444" ht="12.75">
      <c r="AD2444" s="1"/>
    </row>
    <row r="2445" ht="12.75">
      <c r="AD2445" s="1"/>
    </row>
    <row r="2446" ht="12.75">
      <c r="AD2446" s="1"/>
    </row>
    <row r="2447" ht="12.75">
      <c r="AD2447" s="1"/>
    </row>
    <row r="2448" ht="12.75">
      <c r="AD2448" s="1"/>
    </row>
    <row r="2449" ht="12.75">
      <c r="AD2449" s="1"/>
    </row>
    <row r="2450" ht="12.75">
      <c r="AD2450" s="1"/>
    </row>
    <row r="2451" ht="12.75">
      <c r="AD2451" s="1"/>
    </row>
    <row r="2452" ht="12.75">
      <c r="AD2452" s="1"/>
    </row>
    <row r="2453" ht="12.75">
      <c r="AD2453" s="1"/>
    </row>
    <row r="2454" ht="12.75">
      <c r="AD2454" s="1"/>
    </row>
    <row r="2455" ht="12.75">
      <c r="AD2455" s="1"/>
    </row>
    <row r="2456" ht="12.75">
      <c r="AD2456" s="1"/>
    </row>
    <row r="2457" ht="12.75">
      <c r="AD2457" s="1"/>
    </row>
    <row r="2458" ht="12.75">
      <c r="AD2458" s="1"/>
    </row>
    <row r="2459" ht="12.75">
      <c r="AD2459" s="1"/>
    </row>
    <row r="2460" ht="12.75">
      <c r="AD2460" s="1"/>
    </row>
    <row r="2461" ht="12.75">
      <c r="AD2461" s="1"/>
    </row>
    <row r="2462" ht="12.75">
      <c r="AD2462" s="1"/>
    </row>
    <row r="2463" ht="12.75">
      <c r="AD2463" s="1"/>
    </row>
    <row r="2464" ht="12.75">
      <c r="AD2464" s="1"/>
    </row>
    <row r="2465" ht="12.75">
      <c r="AD2465" s="1"/>
    </row>
    <row r="2466" ht="12.75">
      <c r="AD2466" s="1"/>
    </row>
    <row r="2467" ht="12.75">
      <c r="AD2467" s="1"/>
    </row>
    <row r="2468" ht="12.75">
      <c r="AD2468" s="1"/>
    </row>
    <row r="2469" ht="12.75">
      <c r="AD2469" s="1"/>
    </row>
    <row r="2470" ht="12.75">
      <c r="AD2470" s="1"/>
    </row>
    <row r="2471" ht="12.75">
      <c r="AD2471" s="1"/>
    </row>
    <row r="2472" ht="12.75">
      <c r="AD2472" s="1"/>
    </row>
    <row r="2473" ht="12.75">
      <c r="AD2473" s="1"/>
    </row>
    <row r="2474" ht="12.75">
      <c r="AD2474" s="1"/>
    </row>
    <row r="2475" ht="12.75">
      <c r="AD2475" s="1"/>
    </row>
    <row r="2476" ht="12.75">
      <c r="AD2476" s="1"/>
    </row>
    <row r="2477" ht="12.75">
      <c r="AD2477" s="1"/>
    </row>
    <row r="2478" ht="12.75">
      <c r="AD2478" s="1"/>
    </row>
    <row r="2479" ht="12.75">
      <c r="AD2479" s="1"/>
    </row>
    <row r="2480" ht="12.75">
      <c r="AD2480" s="1"/>
    </row>
    <row r="2481" ht="12.75">
      <c r="AD2481" s="1"/>
    </row>
    <row r="2482" ht="12.75">
      <c r="AD2482" s="1"/>
    </row>
    <row r="2483" ht="12.75">
      <c r="AD2483" s="1"/>
    </row>
    <row r="2484" ht="12.75">
      <c r="AD2484" s="1"/>
    </row>
    <row r="2485" ht="12.75">
      <c r="AD2485" s="1"/>
    </row>
    <row r="2486" ht="12.75">
      <c r="AD2486" s="1"/>
    </row>
    <row r="2487" ht="12.75">
      <c r="AD2487" s="1"/>
    </row>
    <row r="2488" ht="12.75">
      <c r="AD2488" s="1"/>
    </row>
    <row r="2489" ht="12.75">
      <c r="AD2489" s="1"/>
    </row>
    <row r="2490" ht="12.75">
      <c r="AD2490" s="1"/>
    </row>
    <row r="2491" ht="12.75">
      <c r="AD2491" s="1"/>
    </row>
    <row r="2492" ht="12.75">
      <c r="AD2492" s="1"/>
    </row>
    <row r="2493" ht="12.75">
      <c r="AD2493" s="1"/>
    </row>
    <row r="2494" ht="12.75">
      <c r="AD2494" s="1"/>
    </row>
    <row r="2495" ht="12.75">
      <c r="AD2495" s="1"/>
    </row>
    <row r="2496" ht="12.75">
      <c r="AD2496" s="1"/>
    </row>
    <row r="2497" ht="12.75">
      <c r="AD2497" s="1"/>
    </row>
    <row r="2498" ht="12.75">
      <c r="AD2498" s="1"/>
    </row>
    <row r="2499" ht="12.75">
      <c r="AD2499" s="1"/>
    </row>
    <row r="2500" ht="12.75">
      <c r="AD2500" s="1"/>
    </row>
    <row r="2501" ht="12.75">
      <c r="AD2501" s="1"/>
    </row>
    <row r="2502" ht="12.75">
      <c r="AD2502" s="1"/>
    </row>
    <row r="2503" ht="12.75">
      <c r="AD2503" s="1"/>
    </row>
    <row r="2504" ht="12.75">
      <c r="AD2504" s="1"/>
    </row>
    <row r="2505" ht="12.75">
      <c r="AD2505" s="1"/>
    </row>
    <row r="2506" ht="12.75">
      <c r="AD2506" s="1"/>
    </row>
    <row r="2507" ht="12.75">
      <c r="AD2507" s="1"/>
    </row>
    <row r="2508" ht="12.75">
      <c r="AD2508" s="1"/>
    </row>
    <row r="2509" ht="12.75">
      <c r="AD2509" s="1"/>
    </row>
    <row r="2510" ht="12.75">
      <c r="AD2510" s="1"/>
    </row>
    <row r="2511" ht="12.75">
      <c r="AD2511" s="1"/>
    </row>
    <row r="2512" ht="12.75">
      <c r="AD2512" s="1"/>
    </row>
    <row r="2513" ht="12.75">
      <c r="AD2513" s="1"/>
    </row>
    <row r="2514" ht="12.75">
      <c r="AD2514" s="1"/>
    </row>
    <row r="2515" ht="12.75">
      <c r="AD2515" s="1"/>
    </row>
    <row r="2516" ht="12.75">
      <c r="AD2516" s="1"/>
    </row>
    <row r="2517" ht="12.75">
      <c r="AD2517" s="1"/>
    </row>
    <row r="2518" ht="12.75">
      <c r="AD2518" s="1"/>
    </row>
    <row r="2519" ht="12.75">
      <c r="AD2519" s="1"/>
    </row>
    <row r="2520" ht="12.75">
      <c r="AD2520" s="1"/>
    </row>
    <row r="2521" ht="12.75">
      <c r="AD2521" s="1"/>
    </row>
    <row r="2522" ht="12.75">
      <c r="AD2522" s="1"/>
    </row>
    <row r="2523" ht="12.75">
      <c r="AD2523" s="1"/>
    </row>
    <row r="2524" ht="12.75">
      <c r="AD2524" s="1"/>
    </row>
    <row r="2525" ht="12.75">
      <c r="AD2525" s="1"/>
    </row>
    <row r="2526" ht="12.75">
      <c r="AD2526" s="1"/>
    </row>
    <row r="2527" ht="12.75">
      <c r="AD2527" s="1"/>
    </row>
    <row r="2528" ht="12.75">
      <c r="AD2528" s="1"/>
    </row>
    <row r="2529" ht="12.75">
      <c r="AD2529" s="1"/>
    </row>
    <row r="2530" ht="12.75">
      <c r="AD2530" s="1"/>
    </row>
    <row r="2531" ht="12.75">
      <c r="AD2531" s="1"/>
    </row>
    <row r="2532" ht="12.75">
      <c r="AD2532" s="1"/>
    </row>
    <row r="2533" ht="12.75">
      <c r="AD2533" s="1"/>
    </row>
    <row r="2534" ht="12.75">
      <c r="AD2534" s="1"/>
    </row>
    <row r="2535" ht="12.75">
      <c r="AD2535" s="1"/>
    </row>
    <row r="2536" ht="12.75">
      <c r="AD2536" s="1"/>
    </row>
    <row r="2537" ht="12.75">
      <c r="AD2537" s="1"/>
    </row>
    <row r="2538" ht="12.75">
      <c r="AD2538" s="1"/>
    </row>
    <row r="2539" ht="12.75">
      <c r="AD2539" s="1"/>
    </row>
    <row r="2540" ht="12.75">
      <c r="AD2540" s="1"/>
    </row>
    <row r="2541" ht="12.75">
      <c r="AD2541" s="1"/>
    </row>
    <row r="2542" ht="12.75">
      <c r="AD2542" s="1"/>
    </row>
    <row r="2543" ht="12.75">
      <c r="AD2543" s="1"/>
    </row>
    <row r="2544" ht="12.75">
      <c r="AD2544" s="1"/>
    </row>
    <row r="2545" ht="12.75">
      <c r="AD2545" s="1"/>
    </row>
    <row r="2546" ht="12.75">
      <c r="AD2546" s="1"/>
    </row>
    <row r="2547" ht="12.75">
      <c r="AD2547" s="1"/>
    </row>
    <row r="2548" ht="12.75">
      <c r="AD2548" s="1"/>
    </row>
    <row r="2549" ht="12.75">
      <c r="AD2549" s="1"/>
    </row>
    <row r="2550" ht="12.75">
      <c r="AD2550" s="1"/>
    </row>
    <row r="2551" ht="12.75">
      <c r="AD2551" s="1"/>
    </row>
    <row r="2552" ht="12.75">
      <c r="AD2552" s="1"/>
    </row>
    <row r="2553" ht="12.75">
      <c r="AD2553" s="1"/>
    </row>
    <row r="2554" ht="12.75">
      <c r="AD2554" s="1"/>
    </row>
    <row r="2555" ht="12.75">
      <c r="AD2555" s="1"/>
    </row>
    <row r="2556" ht="12.75">
      <c r="AD2556" s="1"/>
    </row>
    <row r="2557" ht="12.75">
      <c r="AD2557" s="1"/>
    </row>
    <row r="2558" ht="12.75">
      <c r="AD2558" s="1"/>
    </row>
    <row r="2559" ht="12.75">
      <c r="AD2559" s="1"/>
    </row>
    <row r="2560" ht="12.75">
      <c r="AD2560" s="1"/>
    </row>
    <row r="2561" ht="12.75">
      <c r="AD2561" s="1"/>
    </row>
    <row r="2562" ht="12.75">
      <c r="AD2562" s="1"/>
    </row>
    <row r="2563" ht="12.75">
      <c r="AD2563" s="1"/>
    </row>
    <row r="2564" ht="12.75">
      <c r="AD2564" s="1"/>
    </row>
    <row r="2565" ht="12.75">
      <c r="AD2565" s="1"/>
    </row>
    <row r="2566" ht="12.75">
      <c r="AD2566" s="1"/>
    </row>
    <row r="2567" ht="12.75">
      <c r="AD2567" s="1"/>
    </row>
    <row r="2568" ht="12.75">
      <c r="AD2568" s="1"/>
    </row>
    <row r="2569" ht="12.75">
      <c r="AD2569" s="1"/>
    </row>
    <row r="2570" ht="12.75">
      <c r="AD2570" s="1"/>
    </row>
    <row r="2571" ht="12.75">
      <c r="AD2571" s="1"/>
    </row>
    <row r="2572" ht="12.75">
      <c r="AD2572" s="1"/>
    </row>
    <row r="2573" ht="12.75">
      <c r="AD2573" s="1"/>
    </row>
    <row r="2574" ht="12.75">
      <c r="AD2574" s="1"/>
    </row>
    <row r="2575" ht="12.75">
      <c r="AD2575" s="1"/>
    </row>
    <row r="2576" ht="12.75">
      <c r="AD2576" s="1"/>
    </row>
    <row r="2577" ht="12.75">
      <c r="AD2577" s="1"/>
    </row>
    <row r="2578" ht="12.75">
      <c r="AD2578" s="1"/>
    </row>
    <row r="2579" ht="12.75">
      <c r="AD2579" s="1"/>
    </row>
    <row r="2580" ht="12.75">
      <c r="AD2580" s="1"/>
    </row>
    <row r="2581" ht="12.75">
      <c r="AD2581" s="1"/>
    </row>
    <row r="2582" ht="12.75">
      <c r="AD2582" s="1"/>
    </row>
    <row r="2583" ht="12.75">
      <c r="AD2583" s="1"/>
    </row>
    <row r="2584" ht="12.75">
      <c r="AD2584" s="1"/>
    </row>
    <row r="2585" ht="12.75">
      <c r="AD2585" s="1"/>
    </row>
    <row r="2586" ht="12.75">
      <c r="AD2586" s="1"/>
    </row>
    <row r="2587" ht="12.75">
      <c r="AD2587" s="1"/>
    </row>
    <row r="2588" ht="12.75">
      <c r="AD2588" s="1"/>
    </row>
    <row r="2589" ht="12.75">
      <c r="AD2589" s="1"/>
    </row>
    <row r="2590" ht="12.75">
      <c r="AD2590" s="1"/>
    </row>
    <row r="2591" ht="12.75">
      <c r="AD2591" s="1"/>
    </row>
    <row r="2592" ht="12.75">
      <c r="AD2592" s="1"/>
    </row>
    <row r="2593" ht="12.75">
      <c r="AD2593" s="1"/>
    </row>
    <row r="2594" ht="12.75">
      <c r="AD2594" s="1"/>
    </row>
    <row r="2595" ht="12.75">
      <c r="AD2595" s="1"/>
    </row>
    <row r="2596" ht="12.75">
      <c r="AD2596" s="1"/>
    </row>
    <row r="2597" ht="12.75">
      <c r="AD2597" s="1"/>
    </row>
    <row r="2598" ht="12.75">
      <c r="AD2598" s="1"/>
    </row>
    <row r="2599" ht="12.75">
      <c r="AD2599" s="1"/>
    </row>
    <row r="2600" ht="12.75">
      <c r="AD2600" s="1"/>
    </row>
    <row r="2601" ht="12.75">
      <c r="AD2601" s="1"/>
    </row>
    <row r="2602" ht="12.75">
      <c r="AD2602" s="1"/>
    </row>
    <row r="2603" ht="12.75">
      <c r="AD2603" s="1"/>
    </row>
    <row r="2604" ht="12.75">
      <c r="AD2604" s="1"/>
    </row>
    <row r="2605" ht="12.75">
      <c r="AD2605" s="1"/>
    </row>
    <row r="2606" ht="12.75">
      <c r="AD2606" s="1"/>
    </row>
    <row r="2607" ht="12.75">
      <c r="AD2607" s="1"/>
    </row>
    <row r="2608" ht="12.75">
      <c r="AD2608" s="1"/>
    </row>
    <row r="2609" ht="12.75">
      <c r="AD2609" s="1"/>
    </row>
    <row r="2610" ht="12.75">
      <c r="AD2610" s="1"/>
    </row>
    <row r="2611" ht="12.75">
      <c r="AD2611" s="1"/>
    </row>
    <row r="2612" ht="12.75">
      <c r="AD2612" s="1"/>
    </row>
    <row r="2613" ht="12.75">
      <c r="AD2613" s="1"/>
    </row>
    <row r="2614" ht="12.75">
      <c r="AD2614" s="1"/>
    </row>
    <row r="2615" ht="12.75">
      <c r="AD2615" s="1"/>
    </row>
    <row r="2616" ht="12.75">
      <c r="AD2616" s="1"/>
    </row>
    <row r="2617" ht="12.75">
      <c r="AD2617" s="1"/>
    </row>
    <row r="2618" ht="12.75">
      <c r="AD2618" s="1"/>
    </row>
    <row r="2619" ht="12.75">
      <c r="AD2619" s="1"/>
    </row>
    <row r="2620" ht="12.75">
      <c r="AD2620" s="1"/>
    </row>
    <row r="2621" ht="12.75">
      <c r="AD2621" s="1"/>
    </row>
    <row r="2622" ht="12.75">
      <c r="AD2622" s="1"/>
    </row>
    <row r="2623" ht="12.75">
      <c r="AD2623" s="1"/>
    </row>
    <row r="2624" ht="12.75">
      <c r="AD2624" s="1"/>
    </row>
    <row r="2625" ht="12.75">
      <c r="AD2625" s="1"/>
    </row>
    <row r="2626" ht="12.75">
      <c r="AD2626" s="1"/>
    </row>
    <row r="2627" ht="12.75">
      <c r="AD2627" s="1"/>
    </row>
    <row r="2628" ht="12.75">
      <c r="AD2628" s="1"/>
    </row>
    <row r="2629" ht="12.75">
      <c r="AD2629" s="1"/>
    </row>
    <row r="2630" ht="12.75">
      <c r="AD2630" s="1"/>
    </row>
    <row r="2631" ht="12.75">
      <c r="AD2631" s="1"/>
    </row>
    <row r="2632" ht="12.75">
      <c r="AD2632" s="1"/>
    </row>
    <row r="2633" ht="12.75">
      <c r="AD2633" s="1"/>
    </row>
    <row r="2634" ht="12.75">
      <c r="AD2634" s="1"/>
    </row>
    <row r="2635" ht="12.75">
      <c r="AD2635" s="1"/>
    </row>
    <row r="2636" ht="12.75">
      <c r="AD2636" s="1"/>
    </row>
    <row r="2637" ht="12.75">
      <c r="AD2637" s="1"/>
    </row>
    <row r="2638" ht="12.75">
      <c r="AD2638" s="1"/>
    </row>
    <row r="2639" ht="12.75">
      <c r="AD2639" s="1"/>
    </row>
    <row r="2640" ht="12.75">
      <c r="AD2640" s="1"/>
    </row>
    <row r="2641" ht="12.75">
      <c r="AD2641" s="1"/>
    </row>
    <row r="2642" ht="12.75">
      <c r="AD2642" s="1"/>
    </row>
    <row r="2643" ht="12.75">
      <c r="AD2643" s="1"/>
    </row>
    <row r="2644" ht="12.75">
      <c r="AD2644" s="1"/>
    </row>
    <row r="2645" ht="12.75">
      <c r="AD2645" s="1"/>
    </row>
    <row r="2646" ht="12.75">
      <c r="AD2646" s="1"/>
    </row>
    <row r="2647" ht="12.75">
      <c r="AD2647" s="1"/>
    </row>
    <row r="2648" ht="12.75">
      <c r="AD2648" s="1"/>
    </row>
    <row r="2649" ht="12.75">
      <c r="AD2649" s="1"/>
    </row>
    <row r="2650" ht="12.75">
      <c r="AD2650" s="1"/>
    </row>
    <row r="2651" ht="12.75">
      <c r="AD2651" s="1"/>
    </row>
    <row r="2652" ht="12.75">
      <c r="AD2652" s="1"/>
    </row>
    <row r="2653" ht="12.75">
      <c r="AD2653" s="1"/>
    </row>
    <row r="2654" ht="12.75">
      <c r="AD2654" s="1"/>
    </row>
    <row r="2655" ht="12.75">
      <c r="AD2655" s="1"/>
    </row>
    <row r="2656" ht="12.75">
      <c r="AD2656" s="1"/>
    </row>
    <row r="2657" ht="12.75">
      <c r="AD2657" s="1"/>
    </row>
    <row r="2658" ht="12.75">
      <c r="AD2658" s="1"/>
    </row>
    <row r="2659" ht="12.75">
      <c r="AD2659" s="1"/>
    </row>
    <row r="2660" ht="12.75">
      <c r="AD2660" s="1"/>
    </row>
    <row r="2661" ht="12.75">
      <c r="AD2661" s="1"/>
    </row>
    <row r="2662" ht="12.75">
      <c r="AD2662" s="1"/>
    </row>
    <row r="2663" ht="12.75">
      <c r="AD2663" s="1"/>
    </row>
    <row r="2664" ht="12.75">
      <c r="AD2664" s="1"/>
    </row>
    <row r="2665" ht="12.75">
      <c r="AD2665" s="1"/>
    </row>
    <row r="2666" ht="12.75">
      <c r="AD2666" s="1"/>
    </row>
    <row r="2667" ht="12.75">
      <c r="AD2667" s="1"/>
    </row>
    <row r="2668" ht="12.75">
      <c r="AD2668" s="1"/>
    </row>
    <row r="2669" ht="12.75">
      <c r="AD2669" s="1"/>
    </row>
    <row r="2670" ht="12.75">
      <c r="AD2670" s="1"/>
    </row>
    <row r="2671" ht="12.75">
      <c r="AD2671" s="1"/>
    </row>
    <row r="2672" ht="12.75">
      <c r="AD2672" s="1"/>
    </row>
    <row r="2673" ht="12.75">
      <c r="AD2673" s="1"/>
    </row>
    <row r="2674" ht="12.75">
      <c r="AD2674" s="1"/>
    </row>
    <row r="2675" ht="12.75">
      <c r="AD2675" s="1"/>
    </row>
    <row r="2676" ht="12.75">
      <c r="AD2676" s="1"/>
    </row>
    <row r="2677" ht="12.75">
      <c r="AD2677" s="1"/>
    </row>
    <row r="2678" ht="12.75">
      <c r="AD2678" s="1"/>
    </row>
    <row r="2679" ht="12.75">
      <c r="AD2679" s="1"/>
    </row>
    <row r="2680" ht="12.75">
      <c r="AD2680" s="1"/>
    </row>
    <row r="2681" ht="12.75">
      <c r="AD2681" s="1"/>
    </row>
    <row r="2682" ht="12.75">
      <c r="AD2682" s="1"/>
    </row>
    <row r="2683" ht="12.75">
      <c r="AD2683" s="1"/>
    </row>
    <row r="2684" ht="12.75">
      <c r="AD2684" s="1"/>
    </row>
    <row r="2685" ht="12.75">
      <c r="AD2685" s="1"/>
    </row>
    <row r="2686" ht="12.75">
      <c r="AD2686" s="1"/>
    </row>
    <row r="2687" ht="12.75">
      <c r="AD2687" s="1"/>
    </row>
    <row r="2688" ht="12.75">
      <c r="AD2688" s="1"/>
    </row>
    <row r="2689" ht="12.75">
      <c r="AD2689" s="1"/>
    </row>
    <row r="2690" ht="12.75">
      <c r="AD2690" s="1"/>
    </row>
    <row r="2691" ht="12.75">
      <c r="AD2691" s="1"/>
    </row>
    <row r="2692" ht="12.75">
      <c r="AD2692" s="1"/>
    </row>
    <row r="2693" ht="12.75">
      <c r="AD2693" s="1"/>
    </row>
    <row r="2694" ht="12.75">
      <c r="AD2694" s="1"/>
    </row>
    <row r="2695" ht="12.75">
      <c r="AD2695" s="1"/>
    </row>
    <row r="2696" ht="12.75">
      <c r="AD2696" s="1"/>
    </row>
    <row r="2697" ht="12.75">
      <c r="AD2697" s="1"/>
    </row>
    <row r="2698" ht="12.75">
      <c r="AD2698" s="1"/>
    </row>
    <row r="2699" ht="12.75">
      <c r="AD2699" s="1"/>
    </row>
    <row r="2700" ht="12.75">
      <c r="AD2700" s="1"/>
    </row>
    <row r="2701" ht="12.75">
      <c r="AD2701" s="1"/>
    </row>
    <row r="2702" ht="12.75">
      <c r="AD2702" s="1"/>
    </row>
    <row r="2703" ht="12.75">
      <c r="AD2703" s="1"/>
    </row>
    <row r="2704" ht="12.75">
      <c r="AD2704" s="1"/>
    </row>
    <row r="2705" ht="12.75">
      <c r="AD2705" s="1"/>
    </row>
    <row r="2706" ht="12.75">
      <c r="AD2706" s="1"/>
    </row>
    <row r="2707" ht="12.75">
      <c r="AD2707" s="1"/>
    </row>
    <row r="2708" ht="12.75">
      <c r="AD2708" s="1"/>
    </row>
    <row r="2709" ht="12.75">
      <c r="AD2709" s="1"/>
    </row>
    <row r="2710" ht="12.75">
      <c r="AD2710" s="1"/>
    </row>
    <row r="2711" ht="12.75">
      <c r="AD2711" s="1"/>
    </row>
    <row r="2712" ht="12.75">
      <c r="AD2712" s="1"/>
    </row>
    <row r="2713" ht="12.75">
      <c r="AD2713" s="1"/>
    </row>
    <row r="2714" ht="12.75">
      <c r="AD2714" s="1"/>
    </row>
    <row r="2715" ht="12.75">
      <c r="AD2715" s="1"/>
    </row>
    <row r="2716" ht="12.75">
      <c r="AD2716" s="1"/>
    </row>
    <row r="2717" ht="12.75">
      <c r="AD2717" s="1"/>
    </row>
    <row r="2718" ht="12.75">
      <c r="AD2718" s="1"/>
    </row>
    <row r="2719" ht="12.75">
      <c r="AD2719" s="1"/>
    </row>
    <row r="2720" ht="12.75">
      <c r="AD2720" s="1"/>
    </row>
    <row r="2721" ht="12.75">
      <c r="AD2721" s="1"/>
    </row>
    <row r="2722" ht="12.75">
      <c r="AD2722" s="1"/>
    </row>
    <row r="2723" ht="12.75">
      <c r="AD2723" s="1"/>
    </row>
    <row r="2724" ht="12.75">
      <c r="AD2724" s="1"/>
    </row>
    <row r="2725" ht="12.75">
      <c r="AD2725" s="1"/>
    </row>
    <row r="2726" ht="12.75">
      <c r="AD2726" s="1"/>
    </row>
    <row r="2727" ht="12.75">
      <c r="AD2727" s="1"/>
    </row>
    <row r="2728" ht="12.75">
      <c r="AD2728" s="1"/>
    </row>
    <row r="2729" ht="12.75">
      <c r="AD2729" s="1"/>
    </row>
    <row r="2730" ht="12.75">
      <c r="AD2730" s="1"/>
    </row>
    <row r="2731" ht="12.75">
      <c r="AD2731" s="1"/>
    </row>
    <row r="2732" ht="12.75">
      <c r="AD2732" s="1"/>
    </row>
    <row r="2733" ht="12.75">
      <c r="AD2733" s="1"/>
    </row>
    <row r="2734" ht="12.75">
      <c r="AD2734" s="1"/>
    </row>
    <row r="2735" ht="12.75">
      <c r="AD2735" s="1"/>
    </row>
    <row r="2736" ht="12.75">
      <c r="AD2736" s="1"/>
    </row>
    <row r="2737" ht="12.75">
      <c r="AD2737" s="1"/>
    </row>
    <row r="2738" ht="12.75">
      <c r="AD2738" s="1"/>
    </row>
    <row r="2739" ht="12.75">
      <c r="AD2739" s="1"/>
    </row>
    <row r="2740" ht="12.75">
      <c r="AD2740" s="1"/>
    </row>
    <row r="2741" ht="12.75">
      <c r="AD2741" s="1"/>
    </row>
    <row r="2742" ht="12.75">
      <c r="AD2742" s="1"/>
    </row>
    <row r="2743" ht="12.75">
      <c r="AD2743" s="1"/>
    </row>
    <row r="2744" ht="12.75">
      <c r="AD2744" s="1"/>
    </row>
    <row r="2745" ht="12.75">
      <c r="AD2745" s="1"/>
    </row>
    <row r="2746" ht="12.75">
      <c r="AD2746" s="1"/>
    </row>
    <row r="2747" ht="12.75">
      <c r="AD2747" s="1"/>
    </row>
    <row r="2748" ht="12.75">
      <c r="AD2748" s="1"/>
    </row>
    <row r="2749" ht="12.75">
      <c r="AD2749" s="1"/>
    </row>
    <row r="2750" ht="12.75">
      <c r="AD2750" s="1"/>
    </row>
    <row r="2751" ht="12.75">
      <c r="AD2751" s="1"/>
    </row>
    <row r="2752" ht="12.75">
      <c r="AD2752" s="1"/>
    </row>
    <row r="2753" ht="12.75">
      <c r="AD2753" s="1"/>
    </row>
    <row r="2754" ht="12.75">
      <c r="AD2754" s="1"/>
    </row>
    <row r="2755" ht="12.75">
      <c r="AD2755" s="1"/>
    </row>
    <row r="2756" ht="12.75">
      <c r="AD2756" s="1"/>
    </row>
    <row r="2757" ht="12.75">
      <c r="AD2757" s="1"/>
    </row>
    <row r="2758" ht="12.75">
      <c r="AD2758" s="1"/>
    </row>
    <row r="2759" ht="12.75">
      <c r="AD2759" s="1"/>
    </row>
    <row r="2760" ht="12.75">
      <c r="AD2760" s="1"/>
    </row>
    <row r="2761" ht="12.75">
      <c r="AD2761" s="1"/>
    </row>
    <row r="2762" ht="12.75">
      <c r="AD2762" s="1"/>
    </row>
    <row r="2763" ht="12.75">
      <c r="AD2763" s="1"/>
    </row>
    <row r="2764" ht="12.75">
      <c r="AD2764" s="1"/>
    </row>
    <row r="2765" ht="12.75">
      <c r="AD2765" s="1"/>
    </row>
    <row r="2766" ht="12.75">
      <c r="AD2766" s="1"/>
    </row>
    <row r="2767" ht="12.75">
      <c r="AD2767" s="1"/>
    </row>
    <row r="2768" ht="12.75">
      <c r="AD2768" s="1"/>
    </row>
    <row r="2769" ht="12.75">
      <c r="AD2769" s="1"/>
    </row>
    <row r="2770" ht="12.75">
      <c r="AD2770" s="1"/>
    </row>
    <row r="2771" ht="12.75">
      <c r="AD2771" s="1"/>
    </row>
    <row r="2772" ht="12.75">
      <c r="AD2772" s="1"/>
    </row>
    <row r="2773" ht="12.75">
      <c r="AD2773" s="1"/>
    </row>
    <row r="2774" ht="12.75">
      <c r="AD2774" s="1"/>
    </row>
    <row r="2775" ht="12.75">
      <c r="AD2775" s="1"/>
    </row>
    <row r="2776" ht="12.75">
      <c r="AD2776" s="1"/>
    </row>
    <row r="2777" ht="12.75">
      <c r="AD2777" s="1"/>
    </row>
    <row r="2778" ht="12.75">
      <c r="AD2778" s="1"/>
    </row>
    <row r="2779" ht="12.75">
      <c r="AD2779" s="1"/>
    </row>
    <row r="2780" ht="12.75">
      <c r="AD2780" s="1"/>
    </row>
    <row r="2781" ht="12.75">
      <c r="AD2781" s="1"/>
    </row>
    <row r="2782" ht="12.75">
      <c r="AD2782" s="1"/>
    </row>
    <row r="2783" ht="12.75">
      <c r="AD2783" s="1"/>
    </row>
    <row r="2784" ht="12.75">
      <c r="AD2784" s="1"/>
    </row>
    <row r="2785" ht="12.75">
      <c r="AD2785" s="1"/>
    </row>
    <row r="2786" ht="12.75">
      <c r="AD2786" s="1"/>
    </row>
    <row r="2787" ht="12.75">
      <c r="AD2787" s="1"/>
    </row>
    <row r="2788" ht="12.75">
      <c r="AD2788" s="1"/>
    </row>
    <row r="2789" ht="12.75">
      <c r="AD2789" s="1"/>
    </row>
    <row r="2790" ht="12.75">
      <c r="AD2790" s="1"/>
    </row>
    <row r="2791" ht="12.75">
      <c r="AD2791" s="1"/>
    </row>
    <row r="2792" ht="12.75">
      <c r="AD2792" s="1"/>
    </row>
    <row r="2793" ht="12.75">
      <c r="AD2793" s="1"/>
    </row>
    <row r="2794" ht="12.75">
      <c r="AD2794" s="1"/>
    </row>
    <row r="2795" ht="12.75">
      <c r="AD2795" s="1"/>
    </row>
    <row r="2796" ht="12.75">
      <c r="AD2796" s="1"/>
    </row>
    <row r="2797" ht="12.75">
      <c r="AD2797" s="1"/>
    </row>
    <row r="2798" ht="12.75">
      <c r="AD2798" s="1"/>
    </row>
    <row r="2799" ht="12.75">
      <c r="AD2799" s="1"/>
    </row>
    <row r="2800" ht="12.75">
      <c r="AD2800" s="1"/>
    </row>
    <row r="2801" ht="12.75">
      <c r="AD2801" s="1"/>
    </row>
    <row r="2802" ht="12.75">
      <c r="AD2802" s="1"/>
    </row>
    <row r="2803" ht="12.75">
      <c r="AD2803" s="1"/>
    </row>
    <row r="2804" ht="12.75">
      <c r="AD2804" s="1"/>
    </row>
    <row r="2805" ht="12.75">
      <c r="AD2805" s="1"/>
    </row>
    <row r="2806" ht="12.75">
      <c r="AD2806" s="1"/>
    </row>
    <row r="2807" ht="12.75">
      <c r="AD2807" s="1"/>
    </row>
    <row r="2808" ht="12.75">
      <c r="AD2808" s="1"/>
    </row>
    <row r="2809" ht="12.75">
      <c r="AD2809" s="1"/>
    </row>
    <row r="2810" ht="12.75">
      <c r="AD2810" s="1"/>
    </row>
    <row r="2811" ht="12.75">
      <c r="AD2811" s="1"/>
    </row>
    <row r="2812" ht="12.75">
      <c r="AD2812" s="1"/>
    </row>
    <row r="2813" ht="12.75">
      <c r="AD2813" s="1"/>
    </row>
    <row r="2814" ht="12.75">
      <c r="AD2814" s="1"/>
    </row>
    <row r="2815" ht="12.75">
      <c r="AD2815" s="1"/>
    </row>
    <row r="2816" ht="12.75">
      <c r="AD2816" s="1"/>
    </row>
    <row r="2817" ht="12.75">
      <c r="AD2817" s="1"/>
    </row>
    <row r="2818" ht="12.75">
      <c r="AD2818" s="1"/>
    </row>
    <row r="2819" ht="12.75">
      <c r="AD2819" s="1"/>
    </row>
    <row r="2820" ht="12.75">
      <c r="AD2820" s="1"/>
    </row>
    <row r="2821" ht="12.75">
      <c r="AD2821" s="1"/>
    </row>
    <row r="2822" ht="12.75">
      <c r="AD2822" s="1"/>
    </row>
    <row r="2823" ht="12.75">
      <c r="AD2823" s="1"/>
    </row>
    <row r="2824" ht="12.75">
      <c r="AD2824" s="1"/>
    </row>
    <row r="2825" ht="12.75">
      <c r="AD2825" s="1"/>
    </row>
    <row r="2826" ht="12.75">
      <c r="AD2826" s="1"/>
    </row>
    <row r="2827" ht="12.75">
      <c r="AD2827" s="1"/>
    </row>
    <row r="2828" ht="12.75">
      <c r="AD2828" s="1"/>
    </row>
    <row r="2829" ht="12.75">
      <c r="AD2829" s="1"/>
    </row>
    <row r="2830" ht="12.75">
      <c r="AD2830" s="1"/>
    </row>
    <row r="2831" ht="12.75">
      <c r="AD2831" s="1"/>
    </row>
    <row r="2832" ht="12.75">
      <c r="AD2832" s="1"/>
    </row>
    <row r="2833" ht="12.75">
      <c r="AD2833" s="1"/>
    </row>
    <row r="2834" ht="12.75">
      <c r="AD2834" s="1"/>
    </row>
    <row r="2835" ht="12.75">
      <c r="AD2835" s="1"/>
    </row>
    <row r="2836" ht="12.75">
      <c r="AD2836" s="1"/>
    </row>
    <row r="2837" ht="12.75">
      <c r="AD2837" s="1"/>
    </row>
    <row r="2838" ht="12.75">
      <c r="AD2838" s="1"/>
    </row>
    <row r="2839" ht="12.75">
      <c r="AD2839" s="1"/>
    </row>
    <row r="2840" ht="12.75">
      <c r="AD2840" s="1"/>
    </row>
    <row r="2841" ht="12.75">
      <c r="AD2841" s="1"/>
    </row>
    <row r="2842" ht="12.75">
      <c r="AD2842" s="1"/>
    </row>
    <row r="2843" ht="12.75">
      <c r="AD2843" s="1"/>
    </row>
    <row r="2844" ht="12.75">
      <c r="AD2844" s="1"/>
    </row>
    <row r="2845" ht="12.75">
      <c r="AD2845" s="1"/>
    </row>
    <row r="2846" ht="12.75">
      <c r="AD2846" s="1"/>
    </row>
    <row r="2847" ht="12.75">
      <c r="AD2847" s="1"/>
    </row>
    <row r="2848" ht="12.75">
      <c r="AD2848" s="1"/>
    </row>
    <row r="2849" ht="12.75">
      <c r="AD2849" s="1"/>
    </row>
    <row r="2850" ht="12.75">
      <c r="AD2850" s="1"/>
    </row>
    <row r="2851" ht="12.75">
      <c r="AD2851" s="1"/>
    </row>
    <row r="2852" ht="12.75">
      <c r="AD2852" s="1"/>
    </row>
    <row r="2853" ht="12.75">
      <c r="AD2853" s="1"/>
    </row>
    <row r="2854" ht="12.75">
      <c r="AD2854" s="1"/>
    </row>
    <row r="2855" ht="12.75">
      <c r="AD2855" s="1"/>
    </row>
    <row r="2856" ht="12.75">
      <c r="AD2856" s="1"/>
    </row>
    <row r="2857" ht="12.75">
      <c r="AD2857" s="1"/>
    </row>
    <row r="2858" ht="12.75">
      <c r="AD2858" s="1"/>
    </row>
    <row r="2859" ht="12.75">
      <c r="AD2859" s="1"/>
    </row>
    <row r="2860" ht="12.75">
      <c r="AD2860" s="1"/>
    </row>
    <row r="2861" ht="12.75">
      <c r="AD2861" s="1"/>
    </row>
    <row r="2862" ht="12.75">
      <c r="AD2862" s="1"/>
    </row>
    <row r="2863" ht="12.75">
      <c r="AD2863" s="1"/>
    </row>
    <row r="2864" ht="12.75">
      <c r="AD2864" s="1"/>
    </row>
    <row r="2865" ht="12.75">
      <c r="AD2865" s="1"/>
    </row>
    <row r="2866" ht="12.75">
      <c r="AD2866" s="1"/>
    </row>
    <row r="2867" ht="12.75">
      <c r="AD2867" s="1"/>
    </row>
    <row r="2868" ht="12.75">
      <c r="AD2868" s="1"/>
    </row>
    <row r="2869" ht="12.75">
      <c r="AD2869" s="1"/>
    </row>
    <row r="2870" ht="12.75">
      <c r="AD2870" s="1"/>
    </row>
    <row r="2871" ht="12.75">
      <c r="AD2871" s="1"/>
    </row>
    <row r="2872" ht="12.75">
      <c r="AD2872" s="1"/>
    </row>
    <row r="2873" ht="12.75">
      <c r="AD2873" s="1"/>
    </row>
    <row r="2874" ht="12.75">
      <c r="AD2874" s="1"/>
    </row>
    <row r="2875" ht="12.75">
      <c r="AD2875" s="1"/>
    </row>
    <row r="2876" ht="12.75">
      <c r="AD2876" s="1"/>
    </row>
    <row r="2877" ht="12.75">
      <c r="AD2877" s="1"/>
    </row>
    <row r="2878" ht="12.75">
      <c r="AD2878" s="1"/>
    </row>
    <row r="2879" ht="12.75">
      <c r="AD2879" s="1"/>
    </row>
    <row r="2880" ht="12.75">
      <c r="AD2880" s="1"/>
    </row>
    <row r="2881" ht="12.75">
      <c r="AD2881" s="1"/>
    </row>
    <row r="2882" ht="12.75">
      <c r="AD2882" s="1"/>
    </row>
    <row r="2883" ht="12.75">
      <c r="AD2883" s="1"/>
    </row>
    <row r="2884" ht="12.75">
      <c r="AD2884" s="1"/>
    </row>
    <row r="2885" ht="12.75">
      <c r="AD2885" s="1"/>
    </row>
    <row r="2886" ht="12.75">
      <c r="AD2886" s="1"/>
    </row>
    <row r="2887" ht="12.75">
      <c r="AD2887" s="1"/>
    </row>
    <row r="2888" ht="12.75">
      <c r="AD2888" s="1"/>
    </row>
    <row r="2889" ht="12.75">
      <c r="AD2889" s="1"/>
    </row>
    <row r="2890" ht="12.75">
      <c r="AD2890" s="1"/>
    </row>
    <row r="2891" ht="12.75">
      <c r="AD2891" s="1"/>
    </row>
    <row r="2892" ht="12.75">
      <c r="AD2892" s="1"/>
    </row>
    <row r="2893" ht="12.75">
      <c r="AD2893" s="1"/>
    </row>
    <row r="2894" ht="12.75">
      <c r="AD2894" s="1"/>
    </row>
    <row r="2895" ht="12.75">
      <c r="AD2895" s="1"/>
    </row>
    <row r="2896" ht="12.75">
      <c r="AD2896" s="1"/>
    </row>
    <row r="2897" ht="12.75">
      <c r="AD2897" s="1"/>
    </row>
    <row r="2898" ht="12.75">
      <c r="AD2898" s="1"/>
    </row>
    <row r="2899" ht="12.75">
      <c r="AD2899" s="1"/>
    </row>
    <row r="2900" ht="12.75">
      <c r="AD2900" s="1"/>
    </row>
    <row r="2901" ht="12.75">
      <c r="AD2901" s="1"/>
    </row>
    <row r="2902" ht="12.75">
      <c r="AD2902" s="1"/>
    </row>
    <row r="2903" ht="12.75">
      <c r="AD2903" s="1"/>
    </row>
    <row r="2904" ht="12.75">
      <c r="AD2904" s="1"/>
    </row>
    <row r="2905" ht="12.75">
      <c r="AD2905" s="1"/>
    </row>
    <row r="2906" ht="12.75">
      <c r="AD2906" s="1"/>
    </row>
    <row r="2907" ht="12.75">
      <c r="AD2907" s="1"/>
    </row>
    <row r="2908" ht="12.75">
      <c r="AD2908" s="1"/>
    </row>
    <row r="2909" ht="12.75">
      <c r="AD2909" s="1"/>
    </row>
    <row r="2910" ht="12.75">
      <c r="AD2910" s="1"/>
    </row>
    <row r="2911" ht="12.75">
      <c r="AD2911" s="1"/>
    </row>
    <row r="2912" ht="12.75">
      <c r="AD2912" s="1"/>
    </row>
    <row r="2913" ht="12.75">
      <c r="AD2913" s="1"/>
    </row>
    <row r="2914" ht="12.75">
      <c r="AD2914" s="1"/>
    </row>
    <row r="2915" ht="12.75">
      <c r="AD2915" s="1"/>
    </row>
    <row r="2916" ht="12.75">
      <c r="AD2916" s="1"/>
    </row>
    <row r="2917" ht="12.75">
      <c r="AD2917" s="1"/>
    </row>
    <row r="2918" ht="12.75">
      <c r="AD2918" s="1"/>
    </row>
    <row r="2919" ht="12.75">
      <c r="AD2919" s="1"/>
    </row>
    <row r="2920" ht="12.75">
      <c r="AD2920" s="1"/>
    </row>
    <row r="2921" ht="12.75">
      <c r="AD2921" s="1"/>
    </row>
    <row r="2922" ht="12.75">
      <c r="AD2922" s="1"/>
    </row>
    <row r="2923" ht="12.75">
      <c r="AD2923" s="1"/>
    </row>
    <row r="2924" ht="12.75">
      <c r="AD2924" s="1"/>
    </row>
    <row r="2925" ht="12.75">
      <c r="AD2925" s="1"/>
    </row>
    <row r="2926" ht="12.75">
      <c r="AD2926" s="1"/>
    </row>
    <row r="2927" ht="12.75">
      <c r="AD2927" s="1"/>
    </row>
    <row r="2928" ht="12.75">
      <c r="AD2928" s="1"/>
    </row>
    <row r="2929" ht="12.75">
      <c r="AD2929" s="1"/>
    </row>
    <row r="2930" ht="12.75">
      <c r="AD2930" s="1"/>
    </row>
    <row r="2931" ht="12.75">
      <c r="AD2931" s="1"/>
    </row>
    <row r="2932" ht="12.75">
      <c r="AD2932" s="1"/>
    </row>
    <row r="2933" ht="12.75">
      <c r="AD2933" s="1"/>
    </row>
    <row r="2934" ht="12.75">
      <c r="AD2934" s="1"/>
    </row>
    <row r="2935" ht="12.75">
      <c r="AD2935" s="1"/>
    </row>
    <row r="2936" ht="12.75">
      <c r="AD2936" s="1"/>
    </row>
    <row r="2937" ht="12.75">
      <c r="AD2937" s="1"/>
    </row>
    <row r="2938" ht="12.75">
      <c r="AD2938" s="1"/>
    </row>
    <row r="2939" ht="12.75">
      <c r="AD2939" s="1"/>
    </row>
    <row r="2940" ht="12.75">
      <c r="AD2940" s="1"/>
    </row>
    <row r="2941" ht="12.75">
      <c r="AD2941" s="1"/>
    </row>
    <row r="2942" ht="12.75">
      <c r="AD2942" s="1"/>
    </row>
    <row r="2943" ht="12.75">
      <c r="AD2943" s="1"/>
    </row>
    <row r="2944" ht="12.75">
      <c r="AD2944" s="1"/>
    </row>
    <row r="2945" ht="12.75">
      <c r="AD2945" s="1"/>
    </row>
    <row r="2946" ht="12.75">
      <c r="AD2946" s="1"/>
    </row>
    <row r="2947" ht="12.75">
      <c r="AD2947" s="1"/>
    </row>
    <row r="2948" ht="12.75">
      <c r="AD2948" s="1"/>
    </row>
    <row r="2949" ht="12.75">
      <c r="AD2949" s="1"/>
    </row>
    <row r="2950" ht="12.75">
      <c r="AD2950" s="1"/>
    </row>
    <row r="2951" ht="12.75">
      <c r="AD2951" s="1"/>
    </row>
    <row r="2952" ht="12.75">
      <c r="AD2952" s="1"/>
    </row>
    <row r="2953" ht="12.75">
      <c r="AD2953" s="1"/>
    </row>
    <row r="2954" ht="12.75">
      <c r="AD2954" s="1"/>
    </row>
    <row r="2955" ht="12.75">
      <c r="AD2955" s="1"/>
    </row>
    <row r="2956" ht="12.75">
      <c r="AD2956" s="1"/>
    </row>
    <row r="2957" ht="12.75">
      <c r="AD2957" s="1"/>
    </row>
    <row r="2958" ht="12.75">
      <c r="AD2958" s="1"/>
    </row>
    <row r="2959" ht="12.75">
      <c r="AD2959" s="1"/>
    </row>
    <row r="2960" ht="12.75">
      <c r="AD2960" s="1"/>
    </row>
    <row r="2961" ht="12.75">
      <c r="AD2961" s="1"/>
    </row>
    <row r="2962" ht="12.75">
      <c r="AD2962" s="1"/>
    </row>
    <row r="2963" ht="12.75">
      <c r="AD2963" s="1"/>
    </row>
    <row r="2964" ht="12.75">
      <c r="AD2964" s="1"/>
    </row>
    <row r="2965" ht="12.75">
      <c r="AD2965" s="1"/>
    </row>
    <row r="2966" ht="12.75">
      <c r="AD2966" s="1"/>
    </row>
    <row r="2967" ht="12.75">
      <c r="AD2967" s="1"/>
    </row>
    <row r="2968" ht="12.75">
      <c r="AD2968" s="1"/>
    </row>
    <row r="2969" ht="12.75">
      <c r="AD2969" s="1"/>
    </row>
    <row r="2970" ht="12.75">
      <c r="AD2970" s="1"/>
    </row>
    <row r="2971" ht="12.75">
      <c r="AD2971" s="1"/>
    </row>
    <row r="2972" ht="12.75">
      <c r="AD2972" s="1"/>
    </row>
    <row r="2973" ht="12.75">
      <c r="AD2973" s="1"/>
    </row>
    <row r="2974" ht="12.75">
      <c r="AD2974" s="1"/>
    </row>
    <row r="2975" ht="12.75">
      <c r="AD2975" s="1"/>
    </row>
    <row r="2976" ht="12.75">
      <c r="AD2976" s="1"/>
    </row>
    <row r="2977" ht="12.75">
      <c r="AD2977" s="1"/>
    </row>
    <row r="2978" ht="12.75">
      <c r="AD2978" s="1"/>
    </row>
    <row r="2979" ht="12.75">
      <c r="AD2979" s="1"/>
    </row>
    <row r="2980" ht="12.75">
      <c r="AD2980" s="1"/>
    </row>
    <row r="2981" ht="12.75">
      <c r="AD2981" s="1"/>
    </row>
    <row r="2982" ht="12.75">
      <c r="AD2982" s="1"/>
    </row>
    <row r="2983" ht="12.75">
      <c r="AD2983" s="1"/>
    </row>
    <row r="2984" ht="12.75">
      <c r="AD2984" s="1"/>
    </row>
    <row r="2985" ht="12.75">
      <c r="AD2985" s="1"/>
    </row>
    <row r="2986" ht="12.75">
      <c r="AD2986" s="1"/>
    </row>
    <row r="2987" ht="12.75">
      <c r="AD2987" s="1"/>
    </row>
    <row r="2988" ht="12.75">
      <c r="AD2988" s="1"/>
    </row>
    <row r="2989" ht="12.75">
      <c r="AD2989" s="1"/>
    </row>
    <row r="2990" ht="12.75">
      <c r="AD2990" s="1"/>
    </row>
    <row r="2991" ht="12.75">
      <c r="AD2991" s="1"/>
    </row>
    <row r="2992" ht="12.75">
      <c r="AD2992" s="1"/>
    </row>
    <row r="2993" ht="12.75">
      <c r="AD2993" s="1"/>
    </row>
    <row r="2994" ht="12.75">
      <c r="AD2994" s="1"/>
    </row>
    <row r="2995" ht="12.75">
      <c r="AD2995" s="1"/>
    </row>
    <row r="2996" ht="12.75">
      <c r="AD2996" s="1"/>
    </row>
    <row r="2997" ht="12.75">
      <c r="AD2997" s="1"/>
    </row>
    <row r="2998" ht="12.75">
      <c r="AD2998" s="1"/>
    </row>
    <row r="2999" ht="12.75">
      <c r="AD2999" s="1"/>
    </row>
    <row r="3000" ht="12.75">
      <c r="AD3000" s="1"/>
    </row>
    <row r="3001" ht="12.75">
      <c r="AD3001" s="1"/>
    </row>
    <row r="3002" ht="12.75">
      <c r="AD3002" s="1"/>
    </row>
    <row r="3003" ht="12.75">
      <c r="AD3003" s="1"/>
    </row>
    <row r="3004" ht="12.75">
      <c r="AD3004" s="1"/>
    </row>
    <row r="3005" ht="12.75">
      <c r="AD3005" s="1"/>
    </row>
    <row r="3006" ht="12.75">
      <c r="AD3006" s="1"/>
    </row>
    <row r="3007" ht="12.75">
      <c r="AD3007" s="1"/>
    </row>
    <row r="3008" ht="12.75">
      <c r="AD3008" s="1"/>
    </row>
    <row r="3009" ht="12.75">
      <c r="AD3009" s="1"/>
    </row>
    <row r="3010" ht="12.75">
      <c r="AD3010" s="1"/>
    </row>
    <row r="3011" ht="12.75">
      <c r="AD3011" s="1"/>
    </row>
    <row r="3012" ht="12.75">
      <c r="AD3012" s="1"/>
    </row>
    <row r="3013" ht="12.75">
      <c r="AD3013" s="1"/>
    </row>
    <row r="3014" ht="12.75">
      <c r="AD3014" s="1"/>
    </row>
    <row r="3015" ht="12.75">
      <c r="AD3015" s="1"/>
    </row>
    <row r="3016" ht="12.75">
      <c r="AD3016" s="1"/>
    </row>
    <row r="3017" ht="12.75">
      <c r="AD3017" s="1"/>
    </row>
    <row r="3018" ht="12.75">
      <c r="AD3018" s="1"/>
    </row>
    <row r="3019" ht="12.75">
      <c r="AD3019" s="1"/>
    </row>
    <row r="3020" ht="12.75">
      <c r="AD3020" s="1"/>
    </row>
    <row r="3021" ht="12.75">
      <c r="AD3021" s="1"/>
    </row>
    <row r="3022" ht="12.75">
      <c r="AD3022" s="1"/>
    </row>
    <row r="3023" ht="12.75">
      <c r="AD3023" s="1"/>
    </row>
    <row r="3024" ht="12.75">
      <c r="AD3024" s="1"/>
    </row>
    <row r="3025" ht="12.75">
      <c r="AD3025" s="1"/>
    </row>
    <row r="3026" ht="12.75">
      <c r="AD3026" s="1"/>
    </row>
    <row r="3027" ht="12.75">
      <c r="AD3027" s="1"/>
    </row>
    <row r="3028" ht="12.75">
      <c r="AD3028" s="1"/>
    </row>
    <row r="3029" ht="12.75">
      <c r="AD3029" s="1"/>
    </row>
    <row r="3030" ht="12.75">
      <c r="AD3030" s="1"/>
    </row>
    <row r="3031" ht="12.75">
      <c r="AD3031" s="1"/>
    </row>
    <row r="3032" ht="12.75">
      <c r="AD3032" s="1"/>
    </row>
    <row r="3033" ht="12.75">
      <c r="AD3033" s="1"/>
    </row>
    <row r="3034" ht="12.75">
      <c r="AD3034" s="1"/>
    </row>
    <row r="3035" ht="12.75">
      <c r="AD3035" s="1"/>
    </row>
    <row r="3036" ht="12.75">
      <c r="AD3036" s="1"/>
    </row>
    <row r="3037" ht="12.75">
      <c r="AD3037" s="1"/>
    </row>
    <row r="3038" ht="12.75">
      <c r="AD3038" s="1"/>
    </row>
    <row r="3039" ht="12.75">
      <c r="AD3039" s="1"/>
    </row>
    <row r="3040" ht="12.75">
      <c r="AD3040" s="1"/>
    </row>
    <row r="3041" ht="12.75">
      <c r="AD3041" s="1"/>
    </row>
    <row r="3042" ht="12.75">
      <c r="AD3042" s="1"/>
    </row>
    <row r="3043" ht="12.75">
      <c r="AD3043" s="1"/>
    </row>
    <row r="3044" ht="12.75">
      <c r="AD3044" s="1"/>
    </row>
    <row r="3045" ht="12.75">
      <c r="AD3045" s="1"/>
    </row>
    <row r="3046" ht="12.75">
      <c r="AD3046" s="1"/>
    </row>
    <row r="3047" ht="12.75">
      <c r="AD3047" s="1"/>
    </row>
    <row r="3048" ht="12.75">
      <c r="AD3048" s="1"/>
    </row>
    <row r="3049" ht="12.75">
      <c r="AD3049" s="1"/>
    </row>
    <row r="3050" ht="12.75">
      <c r="AD3050" s="1"/>
    </row>
    <row r="3051" ht="12.75">
      <c r="AD3051" s="1"/>
    </row>
    <row r="3052" ht="12.75">
      <c r="AD3052" s="1"/>
    </row>
    <row r="3053" ht="12.75">
      <c r="AD3053" s="1"/>
    </row>
    <row r="3054" ht="12.75">
      <c r="AD3054" s="1"/>
    </row>
    <row r="3055" ht="12.75">
      <c r="AD3055" s="1"/>
    </row>
    <row r="3056" ht="12.75">
      <c r="AD3056" s="1"/>
    </row>
    <row r="3057" ht="12.75">
      <c r="AD3057" s="1"/>
    </row>
    <row r="3058" ht="12.75">
      <c r="AD3058" s="1"/>
    </row>
    <row r="3059" ht="12.75">
      <c r="AD3059" s="1"/>
    </row>
    <row r="3060" ht="12.75">
      <c r="AD3060" s="1"/>
    </row>
    <row r="3061" ht="12.75">
      <c r="AD3061" s="1"/>
    </row>
    <row r="3062" ht="12.75">
      <c r="AD3062" s="1"/>
    </row>
    <row r="3063" ht="12.75">
      <c r="AD3063" s="1"/>
    </row>
    <row r="3064" ht="12.75">
      <c r="AD3064" s="1"/>
    </row>
    <row r="3065" ht="12.75">
      <c r="AD3065" s="1"/>
    </row>
    <row r="3066" ht="12.75">
      <c r="AD3066" s="1"/>
    </row>
    <row r="3067" ht="12.75">
      <c r="AD3067" s="1"/>
    </row>
    <row r="3068" ht="12.75">
      <c r="AD3068" s="1"/>
    </row>
    <row r="3069" ht="12.75">
      <c r="AD3069" s="1"/>
    </row>
    <row r="3070" ht="12.75">
      <c r="AD3070" s="1"/>
    </row>
    <row r="3071" ht="12.75">
      <c r="AD3071" s="1"/>
    </row>
    <row r="3072" ht="12.75">
      <c r="AD3072" s="1"/>
    </row>
    <row r="3073" ht="12.75">
      <c r="AD3073" s="1"/>
    </row>
    <row r="3074" ht="12.75">
      <c r="AD3074" s="1"/>
    </row>
    <row r="3075" ht="12.75">
      <c r="AD3075" s="1"/>
    </row>
    <row r="3076" ht="12.75">
      <c r="AD3076" s="1"/>
    </row>
    <row r="3077" ht="12.75">
      <c r="AD3077" s="1"/>
    </row>
    <row r="3078" ht="12.75">
      <c r="AD3078" s="1"/>
    </row>
    <row r="3079" ht="12.75">
      <c r="AD3079" s="1"/>
    </row>
    <row r="3080" ht="12.75">
      <c r="AD3080" s="1"/>
    </row>
    <row r="3081" ht="12.75">
      <c r="AD3081" s="1"/>
    </row>
    <row r="3082" ht="12.75">
      <c r="AD3082" s="1"/>
    </row>
  </sheetData>
  <sheetProtection/>
  <mergeCells count="12">
    <mergeCell ref="B1:Q1"/>
    <mergeCell ref="B2:F2"/>
    <mergeCell ref="R1:AB1"/>
    <mergeCell ref="G2:Q2"/>
    <mergeCell ref="R2:AB2"/>
    <mergeCell ref="G54:AB54"/>
    <mergeCell ref="B58:E58"/>
    <mergeCell ref="E59:E61"/>
    <mergeCell ref="B60:D60"/>
    <mergeCell ref="B54:F54"/>
    <mergeCell ref="E55:E57"/>
    <mergeCell ref="B56:D56"/>
  </mergeCells>
  <conditionalFormatting sqref="A81 F70:F71 G145:AB146 G124:AB124 G94:AB94 G85:AB86 G109:AB109 G79:AB79 G115:AB116 G100:AB101 G130:AB131 G139:AB139">
    <cfRule type="cellIs" priority="1" dxfId="1" operator="equal" stopIfTrue="1">
      <formula>"FAIL"</formula>
    </cfRule>
    <cfRule type="cellIs" priority="2" dxfId="0" operator="equal" stopIfTrue="1">
      <formula>"PASS"</formula>
    </cfRule>
  </conditionalFormatting>
  <printOptions/>
  <pageMargins left="0.75" right="0.75" top="1" bottom="1" header="0.5" footer="0.5"/>
  <pageSetup horizontalDpi="600" verticalDpi="600" orientation="portrait" r:id="rId8"/>
  <ignoredErrors>
    <ignoredError sqref="W79 W94 W124 W109 W139" formula="1"/>
  </ignoredErrors>
  <drawing r:id="rId7"/>
  <legacyDrawing r:id="rId6"/>
  <oleObjects>
    <oleObject progId="Equation.3" shapeId="5028589" r:id="rId1"/>
    <oleObject progId="Equation.3" shapeId="5029587" r:id="rId2"/>
    <oleObject progId="Equation.3" shapeId="5029588" r:id="rId3"/>
    <oleObject progId="Equation.3" shapeId="5029589" r:id="rId4"/>
    <oleObject progId="Equation.3" shapeId="502959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RPP-WTP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CJLUCAS</dc:creator>
  <cp:keywords/>
  <dc:description/>
  <cp:lastModifiedBy>Rebekah Bennett</cp:lastModifiedBy>
  <cp:lastPrinted>2008-11-18T17:13:26Z</cp:lastPrinted>
  <dcterms:created xsi:type="dcterms:W3CDTF">2004-05-19T22:23:47Z</dcterms:created>
  <dcterms:modified xsi:type="dcterms:W3CDTF">2017-05-26T22:58:54Z</dcterms:modified>
  <cp:category/>
  <cp:version/>
  <cp:contentType/>
  <cp:contentStatus/>
</cp:coreProperties>
</file>