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01" windowWidth="24240" windowHeight="9780" tabRatio="673" activeTab="0"/>
  </bookViews>
  <sheets>
    <sheet name="Button" sheetId="1" r:id="rId1"/>
    <sheet name="Sleeve Evaluation" sheetId="2" state="hidden" r:id="rId2"/>
  </sheets>
  <definedNames>
    <definedName name="Z_92E43AEA_61E9_431F_BCD9_A5DD476C9DBF_.wvu.Cols" localSheetId="0" hidden="1">'Button'!$A:$A</definedName>
    <definedName name="Z_92E43AEA_61E9_431F_BCD9_A5DD476C9DBF_.wvu.Cols" localSheetId="1" hidden="1">'Sleeve Evaluation'!$A:$A</definedName>
    <definedName name="Z_C89970D5_B099_4DF3_AE2B_853C10085501_.wvu.Cols" localSheetId="0" hidden="1">'Button'!$A:$A</definedName>
    <definedName name="Z_C89970D5_B099_4DF3_AE2B_853C10085501_.wvu.Cols" localSheetId="1" hidden="1">'Sleeve Evaluation'!$A:$A</definedName>
  </definedNames>
  <calcPr fullCalcOnLoad="1"/>
</workbook>
</file>

<file path=xl/sharedStrings.xml><?xml version="1.0" encoding="utf-8"?>
<sst xmlns="http://schemas.openxmlformats.org/spreadsheetml/2006/main" count="687" uniqueCount="86">
  <si>
    <t>E</t>
  </si>
  <si>
    <t>F</t>
  </si>
  <si>
    <t>C</t>
  </si>
  <si>
    <t>1/64"</t>
  </si>
  <si>
    <t>Working Range Deflection (inch)</t>
  </si>
  <si>
    <t>Stainless Steel Spring Sizes / Loads (lbs)</t>
  </si>
  <si>
    <t>Delta Deflec</t>
  </si>
  <si>
    <t>FIG 750 Travel Factor=6</t>
  </si>
  <si>
    <t>FIG 500 Travel Factor=4</t>
  </si>
  <si>
    <t>FIG 375 Travel Factor=3</t>
  </si>
  <si>
    <t>FIG 250 Travel Factor=2</t>
  </si>
  <si>
    <t>FIG 125 Travel Factor=1</t>
  </si>
  <si>
    <t>1SS</t>
  </si>
  <si>
    <t>2SS</t>
  </si>
  <si>
    <t>3SS</t>
  </si>
  <si>
    <t>4SS</t>
  </si>
  <si>
    <t>5SS</t>
  </si>
  <si>
    <t>6SS</t>
  </si>
  <si>
    <t>7SS</t>
  </si>
  <si>
    <t>8SS</t>
  </si>
  <si>
    <t>9SS</t>
  </si>
  <si>
    <t>10SS</t>
  </si>
  <si>
    <t>11SS</t>
  </si>
  <si>
    <t>12SS</t>
  </si>
  <si>
    <t>13SS</t>
  </si>
  <si>
    <t>14SS</t>
  </si>
  <si>
    <t>15SS</t>
  </si>
  <si>
    <t>16SS</t>
  </si>
  <si>
    <t>17SS</t>
  </si>
  <si>
    <t>18SS</t>
  </si>
  <si>
    <t>19SS</t>
  </si>
  <si>
    <t>20SS</t>
  </si>
  <si>
    <t>21SS</t>
  </si>
  <si>
    <t>22SS</t>
  </si>
  <si>
    <t>23SS</t>
  </si>
  <si>
    <t>Preload</t>
  </si>
  <si>
    <t>Start load @ 45%</t>
  </si>
  <si>
    <t>SPRING    WORKING     RANGE</t>
  </si>
  <si>
    <t>GRADUATION FOR EACH ROW SHOWN ABOVE</t>
  </si>
  <si>
    <t>EFFECTIVE SPRING RATE=ABSOLUTE VALUE(OPERATING LOAD-INSTALLED LOAD)/MOVEMENT</t>
  </si>
  <si>
    <t>Constants</t>
  </si>
  <si>
    <t>A</t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</si>
  <si>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(X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*A+X*B+C) Load Lbs.</t>
    </r>
  </si>
  <si>
    <t>B</t>
  </si>
  <si>
    <t>INITIAL MOVEMENT</t>
  </si>
  <si>
    <t>XO</t>
  </si>
  <si>
    <t>D</t>
  </si>
  <si>
    <r>
      <t>X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(Y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*D+Y*E+F) Mvmt. Inches</t>
    </r>
  </si>
  <si>
    <t>Input Mvmt. &amp; Direction Inst. to Oper. (In.)=</t>
  </si>
  <si>
    <t>Input Operating Load (Lbs.)=</t>
  </si>
  <si>
    <t>Calculated Spring Size=</t>
  </si>
  <si>
    <t>Figure Number=</t>
  </si>
  <si>
    <t>Calculated Installed Load Lbs.)=</t>
  </si>
  <si>
    <t>%Variability=</t>
  </si>
  <si>
    <t>Effective Spring Rate (Lbs./In.)=</t>
  </si>
  <si>
    <t>Installed Length Min.(Ins.)=</t>
  </si>
  <si>
    <t>Installed Length Max.(Ins.)=</t>
  </si>
  <si>
    <t>Mvmt. &amp; Direction Inst. to Oper. (In.)=</t>
  </si>
  <si>
    <t>Operating Load (Lbs.)=</t>
  </si>
  <si>
    <t>FIG 150 Travel Factor=1</t>
  </si>
  <si>
    <t>FIG 125</t>
  </si>
  <si>
    <t>Inst. to Oper. Spring Position (Ins.)=Xp=(Y2*D+Y*E+F)</t>
  </si>
  <si>
    <r>
      <t>Rated Movement (Ins.)=X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=Mvmt/Travel Factor + Xp=</t>
    </r>
  </si>
  <si>
    <t>SIZED</t>
  </si>
  <si>
    <r>
      <t>Calculated Installed Load (Lbs.)(Y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)=(X</t>
    </r>
    <r>
      <rPr>
        <b/>
        <vertAlign val="subscript"/>
        <sz val="10"/>
        <rFont val="Arial"/>
        <family val="2"/>
      </rPr>
      <t>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*A+X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*B+C)=</t>
    </r>
  </si>
  <si>
    <t>Check of Calculated Installed Load (Lbs.)=</t>
  </si>
  <si>
    <t>Length Adjustment for Ordered Install Load (Ins.)=</t>
  </si>
  <si>
    <t>FIG 150 Travel Factor=2</t>
  </si>
  <si>
    <t>FIG 250</t>
  </si>
  <si>
    <t>FIG 150 Travel Factor=3</t>
  </si>
  <si>
    <t>FIG 375</t>
  </si>
  <si>
    <t>FIG 150 Travel Factor=4</t>
  </si>
  <si>
    <t>FIG 500</t>
  </si>
  <si>
    <t>FIG 150 Travel Factor=6</t>
  </si>
  <si>
    <t>FIG 750</t>
  </si>
  <si>
    <t>F Min</t>
  </si>
  <si>
    <t>F Max</t>
  </si>
  <si>
    <t>FW Min</t>
  </si>
  <si>
    <t>FW Max</t>
  </si>
  <si>
    <t>ABC Min</t>
  </si>
  <si>
    <t>ABC Max</t>
  </si>
  <si>
    <t xml:space="preserve"> </t>
  </si>
  <si>
    <t>Input Typt (Case Sensitive)=</t>
  </si>
  <si>
    <t>---</t>
  </si>
  <si>
    <t>CT</t>
  </si>
  <si>
    <t>X94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</si>
</sst>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#"/>
    <numFmt numFmtId="171" formatCode="0.0000_);[Red]\(0.0000\)"/>
    <numFmt numFmtId="172" formatCode="#\ ???/???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7.5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wrapText="1" shrinkToFi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1" fontId="0" fillId="36" borderId="20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7" borderId="22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 quotePrefix="1">
      <alignment horizontal="center" vertical="center"/>
    </xf>
    <xf numFmtId="171" fontId="0" fillId="33" borderId="18" xfId="0" applyNumberFormat="1" applyFill="1" applyBorder="1" applyAlignment="1">
      <alignment horizontal="center" vertical="center"/>
    </xf>
    <xf numFmtId="172" fontId="0" fillId="34" borderId="24" xfId="0" applyNumberFormat="1" applyFont="1" applyFill="1" applyBorder="1" applyAlignment="1">
      <alignment horizontal="center" vertical="center" wrapText="1"/>
    </xf>
    <xf numFmtId="172" fontId="0" fillId="35" borderId="21" xfId="0" applyNumberFormat="1" applyFont="1" applyFill="1" applyBorder="1" applyAlignment="1">
      <alignment horizontal="center" vertical="center" wrapText="1"/>
    </xf>
    <xf numFmtId="172" fontId="0" fillId="36" borderId="21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172" fontId="0" fillId="37" borderId="22" xfId="0" applyNumberFormat="1" applyFill="1" applyBorder="1" applyAlignment="1">
      <alignment horizontal="center" vertical="center" shrinkToFit="1"/>
    </xf>
    <xf numFmtId="1" fontId="0" fillId="0" borderId="23" xfId="0" applyNumberFormat="1" applyBorder="1" applyAlignment="1" quotePrefix="1">
      <alignment horizontal="center" vertical="center"/>
    </xf>
    <xf numFmtId="165" fontId="0" fillId="33" borderId="18" xfId="0" applyNumberForma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65" fontId="0" fillId="37" borderId="22" xfId="0" applyNumberFormat="1" applyFill="1" applyBorder="1" applyAlignment="1">
      <alignment horizontal="center" vertical="center"/>
    </xf>
    <xf numFmtId="172" fontId="0" fillId="34" borderId="25" xfId="0" applyNumberFormat="1" applyFont="1" applyFill="1" applyBorder="1" applyAlignment="1">
      <alignment horizontal="center" vertical="center" wrapText="1"/>
    </xf>
    <xf numFmtId="172" fontId="0" fillId="35" borderId="26" xfId="0" applyNumberFormat="1" applyFon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/>
    </xf>
    <xf numFmtId="172" fontId="0" fillId="33" borderId="26" xfId="0" applyNumberFormat="1" applyFill="1" applyBorder="1" applyAlignment="1">
      <alignment horizontal="center" vertical="center"/>
    </xf>
    <xf numFmtId="172" fontId="0" fillId="37" borderId="27" xfId="0" applyNumberFormat="1" applyFill="1" applyBorder="1" applyAlignment="1">
      <alignment horizontal="center" vertical="center" shrinkToFit="1"/>
    </xf>
    <xf numFmtId="1" fontId="0" fillId="0" borderId="28" xfId="0" applyNumberFormat="1" applyBorder="1" applyAlignment="1" quotePrefix="1">
      <alignment horizontal="center" vertical="center"/>
    </xf>
    <xf numFmtId="1" fontId="0" fillId="0" borderId="29" xfId="0" applyNumberFormat="1" applyBorder="1" applyAlignment="1" quotePrefix="1">
      <alignment horizontal="center" vertical="center"/>
    </xf>
    <xf numFmtId="1" fontId="0" fillId="0" borderId="30" xfId="0" applyNumberFormat="1" applyBorder="1" applyAlignment="1" quotePrefix="1">
      <alignment horizontal="center" vertical="center"/>
    </xf>
    <xf numFmtId="1" fontId="0" fillId="36" borderId="21" xfId="0" applyNumberFormat="1" applyFill="1" applyBorder="1" applyAlignment="1">
      <alignment horizontal="center" vertical="center"/>
    </xf>
    <xf numFmtId="172" fontId="0" fillId="34" borderId="31" xfId="0" applyNumberFormat="1" applyFont="1" applyFill="1" applyBorder="1" applyAlignment="1">
      <alignment horizontal="center" vertical="center" wrapText="1"/>
    </xf>
    <xf numFmtId="172" fontId="0" fillId="35" borderId="10" xfId="0" applyNumberFormat="1" applyFont="1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172" fontId="0" fillId="37" borderId="32" xfId="0" applyNumberForma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/>
    </xf>
    <xf numFmtId="164" fontId="8" fillId="36" borderId="35" xfId="0" applyNumberFormat="1" applyFont="1" applyFill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0" fillId="0" borderId="36" xfId="0" applyBorder="1" applyAlignment="1">
      <alignment/>
    </xf>
    <xf numFmtId="164" fontId="12" fillId="37" borderId="35" xfId="0" applyNumberFormat="1" applyFont="1" applyFill="1" applyBorder="1" applyAlignment="1">
      <alignment horizontal="center" vertical="center"/>
    </xf>
    <xf numFmtId="0" fontId="0" fillId="37" borderId="35" xfId="0" applyFill="1" applyBorder="1" applyAlignment="1">
      <alignment/>
    </xf>
    <xf numFmtId="11" fontId="0" fillId="36" borderId="35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0" xfId="0" applyFont="1" applyAlignment="1" quotePrefix="1">
      <alignment horizontal="right"/>
    </xf>
    <xf numFmtId="164" fontId="4" fillId="38" borderId="0" xfId="0" applyNumberFormat="1" applyFont="1" applyFill="1" applyBorder="1" applyAlignment="1">
      <alignment horizontal="left"/>
    </xf>
    <xf numFmtId="1" fontId="4" fillId="38" borderId="0" xfId="0" applyNumberFormat="1" applyFont="1" applyFill="1" applyBorder="1" applyAlignment="1">
      <alignment horizontal="left"/>
    </xf>
    <xf numFmtId="2" fontId="4" fillId="0" borderId="0" xfId="0" applyNumberFormat="1" applyFont="1" applyAlignment="1" quotePrefix="1">
      <alignment horizontal="left"/>
    </xf>
    <xf numFmtId="165" fontId="4" fillId="0" borderId="39" xfId="0" applyNumberFormat="1" applyFont="1" applyBorder="1" applyAlignment="1" quotePrefix="1">
      <alignment horizontal="left"/>
    </xf>
    <xf numFmtId="2" fontId="4" fillId="0" borderId="40" xfId="0" applyNumberFormat="1" applyFont="1" applyBorder="1" applyAlignment="1" quotePrefix="1">
      <alignment horizontal="left"/>
    </xf>
    <xf numFmtId="2" fontId="4" fillId="0" borderId="40" xfId="0" applyNumberFormat="1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10" fontId="4" fillId="0" borderId="40" xfId="0" applyNumberFormat="1" applyFont="1" applyBorder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13" fontId="4" fillId="0" borderId="40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/>
    </xf>
    <xf numFmtId="13" fontId="4" fillId="0" borderId="40" xfId="0" applyNumberFormat="1" applyFont="1" applyBorder="1" applyAlignment="1" quotePrefix="1">
      <alignment horizontal="center"/>
    </xf>
    <xf numFmtId="13" fontId="4" fillId="0" borderId="41" xfId="0" applyNumberFormat="1" applyFont="1" applyBorder="1" applyAlignment="1" quotePrefix="1">
      <alignment horizontal="center"/>
    </xf>
    <xf numFmtId="165" fontId="4" fillId="0" borderId="39" xfId="0" applyNumberFormat="1" applyFont="1" applyFill="1" applyBorder="1" applyAlignment="1" quotePrefix="1">
      <alignment horizontal="left"/>
    </xf>
    <xf numFmtId="2" fontId="4" fillId="0" borderId="40" xfId="0" applyNumberFormat="1" applyFont="1" applyFill="1" applyBorder="1" applyAlignment="1" quotePrefix="1">
      <alignment horizontal="left"/>
    </xf>
    <xf numFmtId="2" fontId="4" fillId="0" borderId="40" xfId="0" applyNumberFormat="1" applyFont="1" applyFill="1" applyBorder="1" applyAlignment="1" quotePrefix="1">
      <alignment horizontal="center"/>
    </xf>
    <xf numFmtId="13" fontId="4" fillId="0" borderId="40" xfId="0" applyNumberFormat="1" applyFont="1" applyFill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13" fontId="0" fillId="39" borderId="35" xfId="0" applyNumberFormat="1" applyFont="1" applyFill="1" applyBorder="1" applyAlignment="1" quotePrefix="1">
      <alignment horizontal="center" vertical="center"/>
    </xf>
    <xf numFmtId="0" fontId="0" fillId="0" borderId="36" xfId="0" applyBorder="1" applyAlignment="1">
      <alignment wrapText="1"/>
    </xf>
    <xf numFmtId="0" fontId="0" fillId="0" borderId="22" xfId="0" applyBorder="1" applyAlignment="1">
      <alignment wrapText="1"/>
    </xf>
    <xf numFmtId="2" fontId="4" fillId="0" borderId="44" xfId="0" applyNumberFormat="1" applyFont="1" applyBorder="1" applyAlignment="1" quotePrefix="1">
      <alignment horizontal="center"/>
    </xf>
    <xf numFmtId="0" fontId="0" fillId="0" borderId="22" xfId="0" applyBorder="1" applyAlignment="1">
      <alignment/>
    </xf>
    <xf numFmtId="2" fontId="4" fillId="0" borderId="35" xfId="0" applyNumberFormat="1" applyFont="1" applyBorder="1" applyAlignment="1" quotePrefix="1">
      <alignment horizontal="center"/>
    </xf>
    <xf numFmtId="0" fontId="0" fillId="0" borderId="27" xfId="0" applyBorder="1" applyAlignment="1">
      <alignment wrapText="1"/>
    </xf>
    <xf numFmtId="165" fontId="0" fillId="3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3" fontId="0" fillId="0" borderId="0" xfId="0" applyNumberFormat="1" applyAlignment="1">
      <alignment/>
    </xf>
    <xf numFmtId="1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 quotePrefix="1">
      <alignment horizontal="right"/>
    </xf>
    <xf numFmtId="1" fontId="0" fillId="0" borderId="0" xfId="0" applyNumberFormat="1" applyFont="1" applyAlignment="1" quotePrefix="1">
      <alignment horizontal="center"/>
    </xf>
    <xf numFmtId="1" fontId="0" fillId="0" borderId="30" xfId="0" applyNumberForma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right"/>
    </xf>
    <xf numFmtId="13" fontId="4" fillId="0" borderId="41" xfId="0" applyNumberFormat="1" applyFont="1" applyFill="1" applyBorder="1" applyAlignment="1" quotePrefix="1">
      <alignment horizontal="center"/>
    </xf>
    <xf numFmtId="1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 quotePrefix="1">
      <alignment horizontal="left"/>
    </xf>
    <xf numFmtId="10" fontId="4" fillId="0" borderId="0" xfId="0" applyNumberFormat="1" applyFont="1" applyFill="1" applyBorder="1" applyAlignment="1" quotePrefix="1">
      <alignment horizontal="left"/>
    </xf>
    <xf numFmtId="13" fontId="4" fillId="0" borderId="0" xfId="0" applyNumberFormat="1" applyFont="1" applyFill="1" applyBorder="1" applyAlignment="1" quotePrefix="1">
      <alignment horizontal="center"/>
    </xf>
    <xf numFmtId="1" fontId="0" fillId="0" borderId="28" xfId="0" applyNumberFormat="1" applyFill="1" applyBorder="1" applyAlignment="1" quotePrefix="1">
      <alignment horizontal="center" vertical="center"/>
    </xf>
    <xf numFmtId="1" fontId="0" fillId="0" borderId="29" xfId="0" applyNumberFormat="1" applyFill="1" applyBorder="1" applyAlignment="1" quotePrefix="1">
      <alignment horizontal="center" vertical="center"/>
    </xf>
    <xf numFmtId="1" fontId="5" fillId="0" borderId="45" xfId="0" applyNumberFormat="1" applyFont="1" applyBorder="1" applyAlignment="1">
      <alignment horizontal="center" vertical="center" textRotation="90"/>
    </xf>
    <xf numFmtId="1" fontId="5" fillId="0" borderId="21" xfId="0" applyNumberFormat="1" applyFont="1" applyBorder="1" applyAlignment="1">
      <alignment horizontal="center" vertical="center" textRotation="90"/>
    </xf>
    <xf numFmtId="1" fontId="5" fillId="0" borderId="16" xfId="0" applyNumberFormat="1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4" fontId="4" fillId="38" borderId="34" xfId="0" applyNumberFormat="1" applyFont="1" applyFill="1" applyBorder="1" applyAlignment="1">
      <alignment horizontal="left"/>
    </xf>
    <xf numFmtId="164" fontId="0" fillId="38" borderId="46" xfId="0" applyNumberFormat="1" applyFont="1" applyFill="1" applyBorder="1" applyAlignment="1">
      <alignment horizontal="left"/>
    </xf>
    <xf numFmtId="164" fontId="0" fillId="38" borderId="23" xfId="0" applyNumberFormat="1" applyFont="1" applyFill="1" applyBorder="1" applyAlignment="1">
      <alignment horizontal="left"/>
    </xf>
    <xf numFmtId="0" fontId="0" fillId="0" borderId="38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64" fontId="4" fillId="37" borderId="34" xfId="0" applyNumberFormat="1" applyFont="1" applyFill="1" applyBorder="1" applyAlignment="1">
      <alignment horizontal="center" vertical="center"/>
    </xf>
    <xf numFmtId="164" fontId="4" fillId="37" borderId="4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0" borderId="2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27</xdr:col>
      <xdr:colOff>0</xdr:colOff>
      <xdr:row>0</xdr:row>
      <xdr:rowOff>1504950</xdr:rowOff>
    </xdr:to>
    <xdr:pic>
      <xdr:nvPicPr>
        <xdr:cNvPr id="1" name="Picture 7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0"/>
          <a:ext cx="6438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12</xdr:col>
      <xdr:colOff>676275</xdr:colOff>
      <xdr:row>0</xdr:row>
      <xdr:rowOff>1571625</xdr:rowOff>
    </xdr:to>
    <xdr:pic>
      <xdr:nvPicPr>
        <xdr:cNvPr id="2" name="Picture 8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610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27</xdr:col>
      <xdr:colOff>0</xdr:colOff>
      <xdr:row>0</xdr:row>
      <xdr:rowOff>1504950</xdr:rowOff>
    </xdr:to>
    <xdr:pic>
      <xdr:nvPicPr>
        <xdr:cNvPr id="1" name="Picture 9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0"/>
          <a:ext cx="68008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85725</xdr:rowOff>
    </xdr:from>
    <xdr:to>
      <xdr:col>12</xdr:col>
      <xdr:colOff>676275</xdr:colOff>
      <xdr:row>0</xdr:row>
      <xdr:rowOff>1571625</xdr:rowOff>
    </xdr:to>
    <xdr:pic>
      <xdr:nvPicPr>
        <xdr:cNvPr id="2" name="Picture 10" descr="LT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619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2936"/>
  <sheetViews>
    <sheetView showGridLines="0" tabSelected="1" zoomScalePageLayoutView="0" workbookViewId="0" topLeftCell="B1">
      <selection activeCell="C74" sqref="C74"/>
    </sheetView>
  </sheetViews>
  <sheetFormatPr defaultColWidth="9.140625" defaultRowHeight="12.75"/>
  <cols>
    <col min="1" max="1" width="8.7109375" style="1" hidden="1" customWidth="1"/>
    <col min="2" max="2" width="11.28125" style="1" customWidth="1"/>
    <col min="3" max="3" width="10.7109375" style="1" customWidth="1"/>
    <col min="4" max="4" width="10.57421875" style="1" customWidth="1"/>
    <col min="5" max="6" width="10.7109375" style="1" customWidth="1"/>
    <col min="7" max="7" width="11.421875" style="1" customWidth="1"/>
    <col min="8" max="8" width="11.00390625" style="1" customWidth="1"/>
    <col min="9" max="9" width="11.140625" style="1" customWidth="1"/>
    <col min="10" max="13" width="11.00390625" style="1" customWidth="1"/>
    <col min="14" max="15" width="11.7109375" style="1" customWidth="1"/>
    <col min="16" max="16" width="10.8515625" style="1" customWidth="1"/>
    <col min="17" max="17" width="9.7109375" style="1" customWidth="1"/>
    <col min="18" max="20" width="10.8515625" style="1" customWidth="1"/>
    <col min="21" max="21" width="11.28125" style="1" customWidth="1"/>
    <col min="22" max="22" width="11.57421875" style="1" customWidth="1"/>
    <col min="23" max="23" width="10.8515625" style="1" bestFit="1" customWidth="1"/>
    <col min="24" max="25" width="11.57421875" style="1" bestFit="1" customWidth="1"/>
    <col min="26" max="26" width="10.8515625" style="1" bestFit="1" customWidth="1"/>
    <col min="27" max="27" width="11.57421875" style="1" bestFit="1" customWidth="1"/>
    <col min="28" max="28" width="11.00390625" style="1" bestFit="1" customWidth="1"/>
    <col min="29" max="29" width="11.00390625" style="82" bestFit="1" customWidth="1"/>
    <col min="30" max="30" width="10.28125" style="1" customWidth="1"/>
    <col min="31" max="16384" width="9.140625" style="1" customWidth="1"/>
  </cols>
  <sheetData>
    <row r="1" spans="2:28" ht="123.7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9" ht="33" customHeight="1" thickBot="1">
      <c r="A2" s="2" t="s">
        <v>3</v>
      </c>
      <c r="B2" s="119" t="s">
        <v>4</v>
      </c>
      <c r="C2" s="120"/>
      <c r="D2" s="120"/>
      <c r="E2" s="120"/>
      <c r="F2" s="121"/>
      <c r="G2" s="122" t="s">
        <v>5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30" ht="39" thickBot="1">
      <c r="A3" s="3" t="s">
        <v>6</v>
      </c>
      <c r="B3" s="4" t="s">
        <v>7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1" t="s">
        <v>35</v>
      </c>
    </row>
    <row r="4" spans="1:30" ht="16.5" customHeight="1">
      <c r="A4" s="12" t="s">
        <v>36</v>
      </c>
      <c r="B4" s="13">
        <v>0</v>
      </c>
      <c r="C4" s="14">
        <v>0</v>
      </c>
      <c r="D4" s="15">
        <v>0</v>
      </c>
      <c r="E4" s="16">
        <v>0</v>
      </c>
      <c r="F4" s="17">
        <v>0</v>
      </c>
      <c r="G4" s="18">
        <v>83.23963558236225</v>
      </c>
      <c r="H4" s="18">
        <v>106.38058216513136</v>
      </c>
      <c r="I4" s="18">
        <v>133.13729470323975</v>
      </c>
      <c r="J4" s="18">
        <v>164.6497049291279</v>
      </c>
      <c r="K4" s="18">
        <v>194.92630967185343</v>
      </c>
      <c r="L4" s="18">
        <v>253.7450685508193</v>
      </c>
      <c r="M4" s="18">
        <v>324.34439652445155</v>
      </c>
      <c r="N4" s="18">
        <v>456.6396562019336</v>
      </c>
      <c r="O4" s="18">
        <v>601.3771812233442</v>
      </c>
      <c r="P4" s="18">
        <v>788.5252934237241</v>
      </c>
      <c r="Q4" s="18">
        <v>1041.1102710251962</v>
      </c>
      <c r="R4" s="18">
        <v>1369.6269465050464</v>
      </c>
      <c r="S4" s="18">
        <v>1836.7703938524019</v>
      </c>
      <c r="T4" s="18">
        <v>2423.04455100438</v>
      </c>
      <c r="U4" s="18">
        <v>3231.25884228904</v>
      </c>
      <c r="V4" s="18">
        <v>4485.327142089114</v>
      </c>
      <c r="W4" s="18">
        <v>6165.787020052965</v>
      </c>
      <c r="X4" s="18">
        <v>7499.566022267092</v>
      </c>
      <c r="Y4" s="18">
        <v>10260.815253249935</v>
      </c>
      <c r="Z4" s="18">
        <v>13212.568563372464</v>
      </c>
      <c r="AA4" s="18">
        <v>16533.86081057934</v>
      </c>
      <c r="AB4" s="18">
        <v>24147.675485717264</v>
      </c>
      <c r="AC4" s="18">
        <v>28736.26434267017</v>
      </c>
      <c r="AD4" s="104" t="s">
        <v>37</v>
      </c>
    </row>
    <row r="5" spans="1:30" ht="16.5" customHeight="1">
      <c r="A5" s="19">
        <v>0.0078125</v>
      </c>
      <c r="B5" s="20">
        <v>0.046875</v>
      </c>
      <c r="C5" s="21">
        <v>0.03125</v>
      </c>
      <c r="D5" s="22">
        <v>0.0234375</v>
      </c>
      <c r="E5" s="23">
        <v>0.015625</v>
      </c>
      <c r="F5" s="24">
        <v>0.0078125</v>
      </c>
      <c r="G5" s="25">
        <v>84.96689437479391</v>
      </c>
      <c r="H5" s="25">
        <v>108.60667047083194</v>
      </c>
      <c r="I5" s="25">
        <v>135.92625621236962</v>
      </c>
      <c r="J5" s="25">
        <v>168.1247211105896</v>
      </c>
      <c r="K5" s="25">
        <v>199.13295499844912</v>
      </c>
      <c r="L5" s="25">
        <v>258.98786290602715</v>
      </c>
      <c r="M5" s="25">
        <v>331.21938838673327</v>
      </c>
      <c r="N5" s="25">
        <v>466.41374754750484</v>
      </c>
      <c r="O5" s="25">
        <v>614.2914931721209</v>
      </c>
      <c r="P5" s="25">
        <v>804.8863501916401</v>
      </c>
      <c r="Q5" s="25">
        <v>1063.0363345387618</v>
      </c>
      <c r="R5" s="25">
        <v>1396.5660348968634</v>
      </c>
      <c r="S5" s="25">
        <v>1870.722608011397</v>
      </c>
      <c r="T5" s="25">
        <v>2466.2096354908253</v>
      </c>
      <c r="U5" s="25">
        <v>3285.748851527946</v>
      </c>
      <c r="V5" s="25">
        <v>4563.807536165083</v>
      </c>
      <c r="W5" s="25">
        <v>6284.915000308004</v>
      </c>
      <c r="X5" s="25">
        <v>7630.553695335466</v>
      </c>
      <c r="Y5" s="25">
        <v>10418.575809279422</v>
      </c>
      <c r="Z5" s="25">
        <v>13483.850636448296</v>
      </c>
      <c r="AA5" s="25">
        <v>16834.95294812918</v>
      </c>
      <c r="AB5" s="25">
        <v>24511.82388645191</v>
      </c>
      <c r="AC5" s="25">
        <v>29140.04605070556</v>
      </c>
      <c r="AD5" s="105"/>
    </row>
    <row r="6" spans="1:30" ht="16.5" customHeight="1">
      <c r="A6" s="26">
        <v>0.015625</v>
      </c>
      <c r="B6" s="20">
        <v>0.09375</v>
      </c>
      <c r="C6" s="21">
        <v>0.0625</v>
      </c>
      <c r="D6" s="22">
        <v>0.046875</v>
      </c>
      <c r="E6" s="23">
        <v>0.03125</v>
      </c>
      <c r="F6" s="24">
        <v>0.015625</v>
      </c>
      <c r="G6" s="25">
        <v>86.68054263255758</v>
      </c>
      <c r="H6" s="25">
        <v>110.8184536874212</v>
      </c>
      <c r="I6" s="25">
        <v>138.6972763164702</v>
      </c>
      <c r="J6" s="25">
        <v>171.57721332232478</v>
      </c>
      <c r="K6" s="25">
        <v>203.31171619174407</v>
      </c>
      <c r="L6" s="25">
        <v>264.19739430225053</v>
      </c>
      <c r="M6" s="25">
        <v>338.0496251635657</v>
      </c>
      <c r="N6" s="25">
        <v>476.1235832351171</v>
      </c>
      <c r="O6" s="25">
        <v>627.1206252051263</v>
      </c>
      <c r="P6" s="25">
        <v>821.1431628311382</v>
      </c>
      <c r="Q6" s="25">
        <v>1084.8205867766922</v>
      </c>
      <c r="R6" s="25">
        <v>1423.342469731551</v>
      </c>
      <c r="S6" s="25">
        <v>1904.482236890851</v>
      </c>
      <c r="T6" s="25">
        <v>2509.1388047526616</v>
      </c>
      <c r="U6" s="25">
        <v>3339.884802055915</v>
      </c>
      <c r="V6" s="25">
        <v>4641.866682076989</v>
      </c>
      <c r="W6" s="25">
        <v>6403.336512462456</v>
      </c>
      <c r="X6" s="25">
        <v>7760.839540945344</v>
      </c>
      <c r="Y6" s="25">
        <v>10575.592761801829</v>
      </c>
      <c r="Z6" s="25">
        <v>13753.422416805624</v>
      </c>
      <c r="AA6" s="25">
        <v>17134.362684089665</v>
      </c>
      <c r="AB6" s="25">
        <v>24874.288959872105</v>
      </c>
      <c r="AC6" s="25">
        <v>29542.089106139636</v>
      </c>
      <c r="AD6" s="105"/>
    </row>
    <row r="7" spans="1:30" ht="16.5" customHeight="1">
      <c r="A7" s="26">
        <v>0.0234375</v>
      </c>
      <c r="B7" s="27" t="s">
        <v>81</v>
      </c>
      <c r="C7" s="28" t="s">
        <v>81</v>
      </c>
      <c r="D7" s="29"/>
      <c r="E7" s="30"/>
      <c r="F7" s="31"/>
      <c r="G7" s="25">
        <v>88.38058035565327</v>
      </c>
      <c r="H7" s="25">
        <v>113.01593181489912</v>
      </c>
      <c r="I7" s="25">
        <v>141.4503550155415</v>
      </c>
      <c r="J7" s="25">
        <v>175.00718156433337</v>
      </c>
      <c r="K7" s="25">
        <v>207.4625932517382</v>
      </c>
      <c r="L7" s="25">
        <v>269.3736627394896</v>
      </c>
      <c r="M7" s="25">
        <v>344.8351068549489</v>
      </c>
      <c r="N7" s="25">
        <v>485.76916326477044</v>
      </c>
      <c r="O7" s="25">
        <v>639.86457732236</v>
      </c>
      <c r="P7" s="25">
        <v>837.2957313422182</v>
      </c>
      <c r="Q7" s="25">
        <v>1106.463027738988</v>
      </c>
      <c r="R7" s="25">
        <v>1449.95625100911</v>
      </c>
      <c r="S7" s="25">
        <v>1938.0492804907642</v>
      </c>
      <c r="T7" s="25">
        <v>2551.8320587898884</v>
      </c>
      <c r="U7" s="25">
        <v>3393.6666938729463</v>
      </c>
      <c r="V7" s="25">
        <v>4719.504579824833</v>
      </c>
      <c r="W7" s="25">
        <v>6521.051556516322</v>
      </c>
      <c r="X7" s="25">
        <v>7890.4235590967255</v>
      </c>
      <c r="Y7" s="25">
        <v>10731.866110817158</v>
      </c>
      <c r="Z7" s="25">
        <v>14021.283904444444</v>
      </c>
      <c r="AA7" s="25">
        <v>17432.090018460793</v>
      </c>
      <c r="AB7" s="25">
        <v>25235.070705977847</v>
      </c>
      <c r="AC7" s="25">
        <v>29942.393508972393</v>
      </c>
      <c r="AD7" s="105"/>
    </row>
    <row r="8" spans="1:30" ht="16.5" customHeight="1">
      <c r="A8" s="26">
        <v>0.03125</v>
      </c>
      <c r="B8" s="20">
        <v>0.1875</v>
      </c>
      <c r="C8" s="21">
        <v>0.125</v>
      </c>
      <c r="D8" s="22">
        <v>0.09375</v>
      </c>
      <c r="E8" s="23">
        <v>0.0625</v>
      </c>
      <c r="F8" s="24">
        <v>0.03125</v>
      </c>
      <c r="G8" s="25">
        <v>90.06700754408101</v>
      </c>
      <c r="H8" s="25">
        <v>115.19910485326574</v>
      </c>
      <c r="I8" s="25">
        <v>144.18549230958348</v>
      </c>
      <c r="J8" s="25">
        <v>178.41462583661541</v>
      </c>
      <c r="K8" s="25">
        <v>211.58558617843156</v>
      </c>
      <c r="L8" s="25">
        <v>274.5166682177443</v>
      </c>
      <c r="M8" s="25">
        <v>351.5758334608829</v>
      </c>
      <c r="N8" s="25">
        <v>495.3504876364648</v>
      </c>
      <c r="O8" s="25">
        <v>652.5233495238222</v>
      </c>
      <c r="P8" s="25">
        <v>853.3440557248803</v>
      </c>
      <c r="Q8" s="25">
        <v>1127.9636574256494</v>
      </c>
      <c r="R8" s="25">
        <v>1476.4073787295404</v>
      </c>
      <c r="S8" s="25">
        <v>1971.4237388111362</v>
      </c>
      <c r="T8" s="25">
        <v>2594.289397602505</v>
      </c>
      <c r="U8" s="25">
        <v>3447.0945269790395</v>
      </c>
      <c r="V8" s="25">
        <v>4796.721229408614</v>
      </c>
      <c r="W8" s="25">
        <v>6638.060132469604</v>
      </c>
      <c r="X8" s="25">
        <v>8019.30574978961</v>
      </c>
      <c r="Y8" s="25">
        <v>10887.395856325404</v>
      </c>
      <c r="Z8" s="25">
        <v>14287.43509936476</v>
      </c>
      <c r="AA8" s="25">
        <v>17728.13495124257</v>
      </c>
      <c r="AB8" s="25">
        <v>25594.169124769138</v>
      </c>
      <c r="AC8" s="25">
        <v>30340.959259203835</v>
      </c>
      <c r="AD8" s="105"/>
    </row>
    <row r="9" spans="1:30" ht="16.5" customHeight="1">
      <c r="A9" s="26">
        <v>0.0390625</v>
      </c>
      <c r="B9" s="27" t="s">
        <v>81</v>
      </c>
      <c r="C9" s="28" t="s">
        <v>81</v>
      </c>
      <c r="D9" s="29"/>
      <c r="E9" s="30"/>
      <c r="F9" s="31"/>
      <c r="G9" s="25">
        <v>91.73982419784078</v>
      </c>
      <c r="H9" s="25">
        <v>117.36797280252101</v>
      </c>
      <c r="I9" s="25">
        <v>146.9026881985962</v>
      </c>
      <c r="J9" s="25">
        <v>181.7995461391709</v>
      </c>
      <c r="K9" s="25">
        <v>215.6806949718241</v>
      </c>
      <c r="L9" s="25">
        <v>279.6264107370146</v>
      </c>
      <c r="M9" s="25">
        <v>358.2718049813676</v>
      </c>
      <c r="N9" s="25">
        <v>504.8675563502002</v>
      </c>
      <c r="O9" s="25">
        <v>665.096941809513</v>
      </c>
      <c r="P9" s="25">
        <v>869.2881359791245</v>
      </c>
      <c r="Q9" s="25">
        <v>1149.322475836676</v>
      </c>
      <c r="R9" s="25">
        <v>1502.6958528928415</v>
      </c>
      <c r="S9" s="25">
        <v>2004.6056118519673</v>
      </c>
      <c r="T9" s="25">
        <v>2636.5108211905126</v>
      </c>
      <c r="U9" s="25">
        <v>3500.168301374196</v>
      </c>
      <c r="V9" s="25">
        <v>4873.516630828332</v>
      </c>
      <c r="W9" s="25">
        <v>6754.362240322297</v>
      </c>
      <c r="X9" s="25">
        <v>8147.486113024001</v>
      </c>
      <c r="Y9" s="25">
        <v>11042.18199832657</v>
      </c>
      <c r="Z9" s="25">
        <v>14551.87600156657</v>
      </c>
      <c r="AA9" s="25">
        <v>18022.49748243499</v>
      </c>
      <c r="AB9" s="25">
        <v>25951.584216245974</v>
      </c>
      <c r="AC9" s="25">
        <v>30737.786356833956</v>
      </c>
      <c r="AD9" s="105"/>
    </row>
    <row r="10" spans="1:30" ht="16.5" customHeight="1">
      <c r="A10" s="26">
        <v>0.046875</v>
      </c>
      <c r="B10" s="20">
        <v>0.28125</v>
      </c>
      <c r="C10" s="21">
        <v>0.1875</v>
      </c>
      <c r="D10" s="22">
        <v>0.140625</v>
      </c>
      <c r="E10" s="23">
        <v>0.09375</v>
      </c>
      <c r="F10" s="24">
        <v>0.046875</v>
      </c>
      <c r="G10" s="25">
        <v>93.39903031693258</v>
      </c>
      <c r="H10" s="25">
        <v>119.52253566266496</v>
      </c>
      <c r="I10" s="25">
        <v>149.6019426825796</v>
      </c>
      <c r="J10" s="25">
        <v>185.1619424719998</v>
      </c>
      <c r="K10" s="25">
        <v>219.74791963191592</v>
      </c>
      <c r="L10" s="25">
        <v>284.7028902973006</v>
      </c>
      <c r="M10" s="25">
        <v>364.92302141640323</v>
      </c>
      <c r="N10" s="25">
        <v>514.3203694059765</v>
      </c>
      <c r="O10" s="25">
        <v>677.5853541794324</v>
      </c>
      <c r="P10" s="25">
        <v>885.1279721049506</v>
      </c>
      <c r="Q10" s="25">
        <v>1170.5394829720674</v>
      </c>
      <c r="R10" s="25">
        <v>1528.8216734990135</v>
      </c>
      <c r="S10" s="25">
        <v>2037.5948996132572</v>
      </c>
      <c r="T10" s="25">
        <v>2678.4963295539114</v>
      </c>
      <c r="U10" s="25">
        <v>3552.888017058415</v>
      </c>
      <c r="V10" s="25">
        <v>4949.890784083988</v>
      </c>
      <c r="W10" s="25">
        <v>6869.957880074407</v>
      </c>
      <c r="X10" s="25">
        <v>8274.964648799894</v>
      </c>
      <c r="Y10" s="25">
        <v>11196.224536820657</v>
      </c>
      <c r="Z10" s="25">
        <v>14814.606611049874</v>
      </c>
      <c r="AA10" s="25">
        <v>18315.17761203805</v>
      </c>
      <c r="AB10" s="25">
        <v>26307.315980408355</v>
      </c>
      <c r="AC10" s="25">
        <v>31132.874801862756</v>
      </c>
      <c r="AD10" s="105"/>
    </row>
    <row r="11" spans="1:30" ht="16.5" customHeight="1">
      <c r="A11" s="26">
        <v>0.0546875</v>
      </c>
      <c r="B11" s="27" t="s">
        <v>81</v>
      </c>
      <c r="C11" s="28" t="s">
        <v>81</v>
      </c>
      <c r="D11" s="29"/>
      <c r="E11" s="30"/>
      <c r="F11" s="31"/>
      <c r="G11" s="25">
        <v>95.0446259013564</v>
      </c>
      <c r="H11" s="25">
        <v>121.66279343369757</v>
      </c>
      <c r="I11" s="25">
        <v>152.2832557615337</v>
      </c>
      <c r="J11" s="25">
        <v>188.50181483510212</v>
      </c>
      <c r="K11" s="25">
        <v>223.78726015870694</v>
      </c>
      <c r="L11" s="25">
        <v>289.74610689860214</v>
      </c>
      <c r="M11" s="25">
        <v>371.52948276598954</v>
      </c>
      <c r="N11" s="25">
        <v>523.7089268037939</v>
      </c>
      <c r="O11" s="25">
        <v>689.9885866335803</v>
      </c>
      <c r="P11" s="25">
        <v>900.8635641023589</v>
      </c>
      <c r="Q11" s="25">
        <v>1191.6146788318244</v>
      </c>
      <c r="R11" s="25">
        <v>1554.784840548057</v>
      </c>
      <c r="S11" s="25">
        <v>2070.3916020950064</v>
      </c>
      <c r="T11" s="25">
        <v>2720.2459226927003</v>
      </c>
      <c r="U11" s="25">
        <v>3605.253674031696</v>
      </c>
      <c r="V11" s="25">
        <v>5025.843689175583</v>
      </c>
      <c r="W11" s="25">
        <v>6984.847051725928</v>
      </c>
      <c r="X11" s="25">
        <v>8401.741357117293</v>
      </c>
      <c r="Y11" s="25">
        <v>11349.523471807666</v>
      </c>
      <c r="Z11" s="25">
        <v>15075.626927814672</v>
      </c>
      <c r="AA11" s="25">
        <v>18606.175340051763</v>
      </c>
      <c r="AB11" s="25">
        <v>26661.364417256285</v>
      </c>
      <c r="AC11" s="25">
        <v>31526.224594290237</v>
      </c>
      <c r="AD11" s="105"/>
    </row>
    <row r="12" spans="1:30" ht="16.5" customHeight="1">
      <c r="A12" s="26">
        <v>0.0625</v>
      </c>
      <c r="B12" s="20">
        <v>0.375</v>
      </c>
      <c r="C12" s="21">
        <v>0.25</v>
      </c>
      <c r="D12" s="22">
        <v>0.1875</v>
      </c>
      <c r="E12" s="23">
        <v>0.125</v>
      </c>
      <c r="F12" s="24">
        <v>0.0625</v>
      </c>
      <c r="G12" s="25">
        <v>96.67661095111227</v>
      </c>
      <c r="H12" s="25">
        <v>123.78874611561886</v>
      </c>
      <c r="I12" s="25">
        <v>154.9466274354585</v>
      </c>
      <c r="J12" s="25">
        <v>191.81916322847792</v>
      </c>
      <c r="K12" s="25">
        <v>227.79871655219716</v>
      </c>
      <c r="L12" s="25">
        <v>294.7560605409193</v>
      </c>
      <c r="M12" s="25">
        <v>378.09118903012666</v>
      </c>
      <c r="N12" s="25">
        <v>533.0332285436523</v>
      </c>
      <c r="O12" s="25">
        <v>702.3066391719567</v>
      </c>
      <c r="P12" s="25">
        <v>916.4949119713491</v>
      </c>
      <c r="Q12" s="25">
        <v>1212.5480634159462</v>
      </c>
      <c r="R12" s="25">
        <v>1580.5853540399714</v>
      </c>
      <c r="S12" s="25">
        <v>2102.9957192972142</v>
      </c>
      <c r="T12" s="25">
        <v>2761.75960060688</v>
      </c>
      <c r="U12" s="25">
        <v>3657.2652722940397</v>
      </c>
      <c r="V12" s="25">
        <v>5101.375346103115</v>
      </c>
      <c r="W12" s="25">
        <v>7099.029755276865</v>
      </c>
      <c r="X12" s="25">
        <v>8527.816237976192</v>
      </c>
      <c r="Y12" s="25">
        <v>11502.078803287592</v>
      </c>
      <c r="Z12" s="25">
        <v>15334.936951860964</v>
      </c>
      <c r="AA12" s="25">
        <v>18895.49066647611</v>
      </c>
      <c r="AB12" s="25">
        <v>27013.729526789764</v>
      </c>
      <c r="AC12" s="25">
        <v>31917.83573411641</v>
      </c>
      <c r="AD12" s="105"/>
    </row>
    <row r="13" spans="1:30" ht="16.5" customHeight="1">
      <c r="A13" s="26">
        <v>0.0703125</v>
      </c>
      <c r="B13" s="27" t="s">
        <v>81</v>
      </c>
      <c r="C13" s="28" t="s">
        <v>81</v>
      </c>
      <c r="D13" s="29"/>
      <c r="E13" s="30"/>
      <c r="F13" s="31"/>
      <c r="G13" s="25">
        <v>98.29498546620015</v>
      </c>
      <c r="H13" s="25">
        <v>125.90039370842882</v>
      </c>
      <c r="I13" s="25">
        <v>157.592057704354</v>
      </c>
      <c r="J13" s="25">
        <v>195.11398765212712</v>
      </c>
      <c r="K13" s="25">
        <v>231.7822888123866</v>
      </c>
      <c r="L13" s="25">
        <v>299.7327512242521</v>
      </c>
      <c r="M13" s="25">
        <v>384.6081402088146</v>
      </c>
      <c r="N13" s="25">
        <v>542.2932746255516</v>
      </c>
      <c r="O13" s="25">
        <v>714.5395117945616</v>
      </c>
      <c r="P13" s="25">
        <v>932.0220157119214</v>
      </c>
      <c r="Q13" s="25">
        <v>1233.3396367244336</v>
      </c>
      <c r="R13" s="25">
        <v>1606.2232139747568</v>
      </c>
      <c r="S13" s="25">
        <v>2135.4072512198813</v>
      </c>
      <c r="T13" s="25">
        <v>2803.0373632964506</v>
      </c>
      <c r="U13" s="25">
        <v>3708.922811845446</v>
      </c>
      <c r="V13" s="25">
        <v>5176.485754866583</v>
      </c>
      <c r="W13" s="25">
        <v>7212.505990727217</v>
      </c>
      <c r="X13" s="25">
        <v>8653.189291376597</v>
      </c>
      <c r="Y13" s="25">
        <v>11653.890531260438</v>
      </c>
      <c r="Z13" s="25">
        <v>15592.53668318875</v>
      </c>
      <c r="AA13" s="25">
        <v>19183.12359131111</v>
      </c>
      <c r="AB13" s="25">
        <v>27364.411309008785</v>
      </c>
      <c r="AC13" s="25">
        <v>32307.708221341254</v>
      </c>
      <c r="AD13" s="105"/>
    </row>
    <row r="14" spans="1:30" ht="16.5" customHeight="1">
      <c r="A14" s="26">
        <v>0.078125</v>
      </c>
      <c r="B14" s="20">
        <v>0.46875</v>
      </c>
      <c r="C14" s="21">
        <v>0.3125</v>
      </c>
      <c r="D14" s="22">
        <v>0.234375</v>
      </c>
      <c r="E14" s="23">
        <v>0.15625</v>
      </c>
      <c r="F14" s="24">
        <v>0.078125</v>
      </c>
      <c r="G14" s="25">
        <v>99.89974944662008</v>
      </c>
      <c r="H14" s="25">
        <v>127.99773621212745</v>
      </c>
      <c r="I14" s="25">
        <v>160.21954656822024</v>
      </c>
      <c r="J14" s="25">
        <v>198.3862881060498</v>
      </c>
      <c r="K14" s="25">
        <v>235.73797693927528</v>
      </c>
      <c r="L14" s="25">
        <v>304.6761789486006</v>
      </c>
      <c r="M14" s="25">
        <v>391.0803363020532</v>
      </c>
      <c r="N14" s="25">
        <v>551.4890650494921</v>
      </c>
      <c r="O14" s="25">
        <v>726.687204501395</v>
      </c>
      <c r="P14" s="25">
        <v>947.4448753240757</v>
      </c>
      <c r="Q14" s="25">
        <v>1253.9893987572862</v>
      </c>
      <c r="R14" s="25">
        <v>1631.6984203524137</v>
      </c>
      <c r="S14" s="25">
        <v>2167.6261978630073</v>
      </c>
      <c r="T14" s="25">
        <v>2844.0792107614116</v>
      </c>
      <c r="U14" s="25">
        <v>3760.226292685915</v>
      </c>
      <c r="V14" s="25">
        <v>5251.174915465989</v>
      </c>
      <c r="W14" s="25">
        <v>7325.275758076981</v>
      </c>
      <c r="X14" s="25">
        <v>8777.860517318506</v>
      </c>
      <c r="Y14" s="25">
        <v>11804.958655726205</v>
      </c>
      <c r="Z14" s="25">
        <v>15848.426121798031</v>
      </c>
      <c r="AA14" s="25">
        <v>19469.07411455675</v>
      </c>
      <c r="AB14" s="25">
        <v>27713.409763913358</v>
      </c>
      <c r="AC14" s="25">
        <v>32695.84205596478</v>
      </c>
      <c r="AD14" s="105"/>
    </row>
    <row r="15" spans="1:30" ht="16.5" customHeight="1">
      <c r="A15" s="26">
        <v>0.0859375</v>
      </c>
      <c r="B15" s="27" t="s">
        <v>81</v>
      </c>
      <c r="C15" s="28" t="s">
        <v>81</v>
      </c>
      <c r="D15" s="29"/>
      <c r="E15" s="30"/>
      <c r="F15" s="31"/>
      <c r="G15" s="25">
        <v>101.49090289237202</v>
      </c>
      <c r="H15" s="25">
        <v>130.08077362671474</v>
      </c>
      <c r="I15" s="25">
        <v>162.82909402705712</v>
      </c>
      <c r="J15" s="25">
        <v>201.63606459024587</v>
      </c>
      <c r="K15" s="25">
        <v>239.66578093286319</v>
      </c>
      <c r="L15" s="25">
        <v>309.58634371396465</v>
      </c>
      <c r="M15" s="25">
        <v>397.5077773098426</v>
      </c>
      <c r="N15" s="25">
        <v>560.6205998154736</v>
      </c>
      <c r="O15" s="25">
        <v>738.7497172924568</v>
      </c>
      <c r="P15" s="25">
        <v>962.763490807812</v>
      </c>
      <c r="Q15" s="25">
        <v>1274.4973495145039</v>
      </c>
      <c r="R15" s="25">
        <v>1657.0109731729415</v>
      </c>
      <c r="S15" s="25">
        <v>2199.652559226592</v>
      </c>
      <c r="T15" s="25">
        <v>2884.885143001763</v>
      </c>
      <c r="U15" s="25">
        <v>3811.175714815446</v>
      </c>
      <c r="V15" s="25">
        <v>5325.442827901333</v>
      </c>
      <c r="W15" s="25">
        <v>7437.33905732616</v>
      </c>
      <c r="X15" s="25">
        <v>8901.82991580192</v>
      </c>
      <c r="Y15" s="25">
        <v>11955.283176684892</v>
      </c>
      <c r="Z15" s="25">
        <v>16102.605267688803</v>
      </c>
      <c r="AA15" s="25">
        <v>19753.342236213037</v>
      </c>
      <c r="AB15" s="25">
        <v>28060.724891503472</v>
      </c>
      <c r="AC15" s="25">
        <v>33082.23723798699</v>
      </c>
      <c r="AD15" s="105"/>
    </row>
    <row r="16" spans="1:30" ht="14.25" customHeight="1">
      <c r="A16" s="26">
        <v>0.09375</v>
      </c>
      <c r="B16" s="20">
        <v>0.5625</v>
      </c>
      <c r="C16" s="21">
        <v>0.375</v>
      </c>
      <c r="D16" s="22">
        <v>0.28125</v>
      </c>
      <c r="E16" s="23">
        <v>0.1875</v>
      </c>
      <c r="F16" s="24">
        <v>0.09375</v>
      </c>
      <c r="G16" s="25">
        <v>103.06844580345602</v>
      </c>
      <c r="H16" s="25">
        <v>132.14950595219074</v>
      </c>
      <c r="I16" s="25">
        <v>165.42070008086475</v>
      </c>
      <c r="J16" s="25">
        <v>204.8633171047154</v>
      </c>
      <c r="K16" s="25">
        <v>243.56570079315028</v>
      </c>
      <c r="L16" s="25">
        <v>314.4632455203443</v>
      </c>
      <c r="M16" s="25">
        <v>403.8904632321829</v>
      </c>
      <c r="N16" s="25">
        <v>569.687878923496</v>
      </c>
      <c r="O16" s="25">
        <v>750.7270501677472</v>
      </c>
      <c r="P16" s="25">
        <v>977.9778621631303</v>
      </c>
      <c r="Q16" s="25">
        <v>1294.863488996087</v>
      </c>
      <c r="R16" s="25">
        <v>1682.1608724363402</v>
      </c>
      <c r="S16" s="25">
        <v>2231.486335310636</v>
      </c>
      <c r="T16" s="25">
        <v>2925.455160017505</v>
      </c>
      <c r="U16" s="25">
        <v>3861.7710782340396</v>
      </c>
      <c r="V16" s="25">
        <v>5399.289492172614</v>
      </c>
      <c r="W16" s="25">
        <v>7548.695888474753</v>
      </c>
      <c r="X16" s="25">
        <v>9025.097486826835</v>
      </c>
      <c r="Y16" s="25">
        <v>12104.864094136497</v>
      </c>
      <c r="Z16" s="25">
        <v>16355.074120861074</v>
      </c>
      <c r="AA16" s="25">
        <v>20035.927956279967</v>
      </c>
      <c r="AB16" s="25">
        <v>28406.356691779136</v>
      </c>
      <c r="AC16" s="25">
        <v>33466.893767407884</v>
      </c>
      <c r="AD16" s="105"/>
    </row>
    <row r="17" spans="1:30" ht="16.5" customHeight="1">
      <c r="A17" s="26">
        <v>0.1015625</v>
      </c>
      <c r="B17" s="27" t="s">
        <v>81</v>
      </c>
      <c r="C17" s="28" t="s">
        <v>81</v>
      </c>
      <c r="D17" s="29"/>
      <c r="E17" s="30"/>
      <c r="F17" s="31"/>
      <c r="G17" s="25">
        <v>104.63237817987202</v>
      </c>
      <c r="H17" s="25">
        <v>134.20393318855537</v>
      </c>
      <c r="I17" s="25">
        <v>167.99436472964308</v>
      </c>
      <c r="J17" s="25">
        <v>208.06804564945836</v>
      </c>
      <c r="K17" s="25">
        <v>247.43773652013658</v>
      </c>
      <c r="L17" s="25">
        <v>319.3068843677396</v>
      </c>
      <c r="M17" s="25">
        <v>410.22839406907383</v>
      </c>
      <c r="N17" s="25">
        <v>578.6909023735594</v>
      </c>
      <c r="O17" s="25">
        <v>762.6192031272662</v>
      </c>
      <c r="P17" s="25">
        <v>993.0879893900308</v>
      </c>
      <c r="Q17" s="25">
        <v>1315.087817202035</v>
      </c>
      <c r="R17" s="25">
        <v>1707.1481181426102</v>
      </c>
      <c r="S17" s="25">
        <v>2263.127526115139</v>
      </c>
      <c r="T17" s="25">
        <v>2965.789261808638</v>
      </c>
      <c r="U17" s="25">
        <v>3912.0123829416957</v>
      </c>
      <c r="V17" s="25">
        <v>5472.714908279832</v>
      </c>
      <c r="W17" s="25">
        <v>7659.34625152276</v>
      </c>
      <c r="X17" s="25">
        <v>9147.663230393257</v>
      </c>
      <c r="Y17" s="25">
        <v>12253.701408081024</v>
      </c>
      <c r="Z17" s="25">
        <v>16605.832681314838</v>
      </c>
      <c r="AA17" s="25">
        <v>20316.831274757544</v>
      </c>
      <c r="AB17" s="25">
        <v>28750.305164740344</v>
      </c>
      <c r="AC17" s="25">
        <v>33849.811644227455</v>
      </c>
      <c r="AD17" s="105"/>
    </row>
    <row r="18" spans="1:30" ht="16.5" customHeight="1">
      <c r="A18" s="26">
        <v>0.109375</v>
      </c>
      <c r="B18" s="20">
        <v>0.65625</v>
      </c>
      <c r="C18" s="21">
        <v>0.4375</v>
      </c>
      <c r="D18" s="22">
        <v>0.328125</v>
      </c>
      <c r="E18" s="23">
        <v>0.21875</v>
      </c>
      <c r="F18" s="24">
        <v>0.109375</v>
      </c>
      <c r="G18" s="25">
        <v>106.18270002162008</v>
      </c>
      <c r="H18" s="25">
        <v>136.2440553358087</v>
      </c>
      <c r="I18" s="25">
        <v>170.5500879733921</v>
      </c>
      <c r="J18" s="25">
        <v>211.25025022447477</v>
      </c>
      <c r="K18" s="25">
        <v>251.28188811382213</v>
      </c>
      <c r="L18" s="25">
        <v>324.1172602561506</v>
      </c>
      <c r="M18" s="25">
        <v>416.52156982051565</v>
      </c>
      <c r="N18" s="25">
        <v>587.6296701656639</v>
      </c>
      <c r="O18" s="25">
        <v>774.4261761710136</v>
      </c>
      <c r="P18" s="25">
        <v>1008.0938724885132</v>
      </c>
      <c r="Q18" s="25">
        <v>1335.1703341323487</v>
      </c>
      <c r="R18" s="25">
        <v>1731.9727102917511</v>
      </c>
      <c r="S18" s="25">
        <v>2294.5761316401013</v>
      </c>
      <c r="T18" s="25">
        <v>3005.8874483751615</v>
      </c>
      <c r="U18" s="25">
        <v>3961.8996289384154</v>
      </c>
      <c r="V18" s="25">
        <v>5545.719076222989</v>
      </c>
      <c r="W18" s="25">
        <v>7769.290146470182</v>
      </c>
      <c r="X18" s="25">
        <v>9269.527146501181</v>
      </c>
      <c r="Y18" s="25">
        <v>12401.79511851847</v>
      </c>
      <c r="Z18" s="25">
        <v>16854.880949050093</v>
      </c>
      <c r="AA18" s="25">
        <v>20596.052191645766</v>
      </c>
      <c r="AB18" s="25">
        <v>29092.570310387102</v>
      </c>
      <c r="AC18" s="25">
        <v>34230.99086844571</v>
      </c>
      <c r="AD18" s="105"/>
    </row>
    <row r="19" spans="1:30" ht="16.5" customHeight="1">
      <c r="A19" s="26">
        <v>0.1171875</v>
      </c>
      <c r="B19" s="27" t="s">
        <v>81</v>
      </c>
      <c r="C19" s="28" t="s">
        <v>81</v>
      </c>
      <c r="D19" s="29"/>
      <c r="E19" s="30"/>
      <c r="F19" s="31"/>
      <c r="G19" s="25">
        <v>107.71941132870015</v>
      </c>
      <c r="H19" s="25">
        <v>138.26987239395072</v>
      </c>
      <c r="I19" s="25">
        <v>173.08786981211182</v>
      </c>
      <c r="J19" s="25">
        <v>214.40993082976462</v>
      </c>
      <c r="K19" s="25">
        <v>255.0981555742069</v>
      </c>
      <c r="L19" s="25">
        <v>328.89437318557714</v>
      </c>
      <c r="M19" s="25">
        <v>422.7699904865083</v>
      </c>
      <c r="N19" s="25">
        <v>596.5041822998095</v>
      </c>
      <c r="O19" s="25">
        <v>786.1479692989897</v>
      </c>
      <c r="P19" s="25">
        <v>1022.9955114585777</v>
      </c>
      <c r="Q19" s="25">
        <v>1355.1110397870273</v>
      </c>
      <c r="R19" s="25">
        <v>1756.6346488837632</v>
      </c>
      <c r="S19" s="25">
        <v>2325.832151885522</v>
      </c>
      <c r="T19" s="25">
        <v>3045.749719717075</v>
      </c>
      <c r="U19" s="25">
        <v>4011.432816224196</v>
      </c>
      <c r="V19" s="25">
        <v>5618.301996002083</v>
      </c>
      <c r="W19" s="25">
        <v>7878.5275733170165</v>
      </c>
      <c r="X19" s="25">
        <v>9390.68923515061</v>
      </c>
      <c r="Y19" s="25">
        <v>12549.145225448838</v>
      </c>
      <c r="Z19" s="25">
        <v>17102.21892406684</v>
      </c>
      <c r="AA19" s="25">
        <v>20873.59070694463</v>
      </c>
      <c r="AB19" s="25">
        <v>29433.15212871941</v>
      </c>
      <c r="AC19" s="25">
        <v>34610.43144006265</v>
      </c>
      <c r="AD19" s="105"/>
    </row>
    <row r="20" spans="1:30" ht="16.5" customHeight="1" thickBot="1">
      <c r="A20" s="26">
        <v>0.125</v>
      </c>
      <c r="B20" s="32">
        <v>0.75</v>
      </c>
      <c r="C20" s="33">
        <v>0.5</v>
      </c>
      <c r="D20" s="34">
        <v>0.375</v>
      </c>
      <c r="E20" s="35">
        <v>0.25</v>
      </c>
      <c r="F20" s="36">
        <v>0.125</v>
      </c>
      <c r="G20" s="37">
        <v>109.24251210111227</v>
      </c>
      <c r="H20" s="38">
        <v>140.28138436298136</v>
      </c>
      <c r="I20" s="38">
        <v>175.60771024580225</v>
      </c>
      <c r="J20" s="38">
        <v>217.5470874653279</v>
      </c>
      <c r="K20" s="38">
        <v>258.8865389012909</v>
      </c>
      <c r="L20" s="38">
        <v>333.63822315601936</v>
      </c>
      <c r="M20" s="38">
        <v>428.9736560670516</v>
      </c>
      <c r="N20" s="38">
        <v>605.314438775996</v>
      </c>
      <c r="O20" s="38">
        <v>797.784582511194</v>
      </c>
      <c r="P20" s="38">
        <v>1037.792906300224</v>
      </c>
      <c r="Q20" s="38">
        <v>1374.9099341660713</v>
      </c>
      <c r="R20" s="38">
        <v>1781.1339339186463</v>
      </c>
      <c r="S20" s="38">
        <v>2356.8955868514017</v>
      </c>
      <c r="T20" s="38">
        <v>3085.37607583438</v>
      </c>
      <c r="U20" s="38">
        <v>4060.6119447990395</v>
      </c>
      <c r="V20" s="38">
        <v>5690.463667617114</v>
      </c>
      <c r="W20" s="38">
        <v>7987.058532063265</v>
      </c>
      <c r="X20" s="38">
        <v>9511.149496341543</v>
      </c>
      <c r="Y20" s="38">
        <v>12695.751728872123</v>
      </c>
      <c r="Z20" s="38">
        <v>17347.84660636509</v>
      </c>
      <c r="AA20" s="38">
        <v>21149.44682065414</v>
      </c>
      <c r="AB20" s="38">
        <v>29772.050619737263</v>
      </c>
      <c r="AC20" s="38">
        <v>34988.13335907827</v>
      </c>
      <c r="AD20" s="105"/>
    </row>
    <row r="21" spans="1:30" ht="16.5" customHeight="1">
      <c r="A21" s="26">
        <v>0.1328125</v>
      </c>
      <c r="B21" s="27" t="s">
        <v>81</v>
      </c>
      <c r="C21" s="28" t="s">
        <v>81</v>
      </c>
      <c r="D21" s="29"/>
      <c r="E21" s="30"/>
      <c r="F21" s="31"/>
      <c r="G21" s="39">
        <v>110.7520023388564</v>
      </c>
      <c r="H21" s="39">
        <v>142.2785912429007</v>
      </c>
      <c r="I21" s="39">
        <v>178.1096092744634</v>
      </c>
      <c r="J21" s="39">
        <v>220.6617201311646</v>
      </c>
      <c r="K21" s="39">
        <v>262.6470380950741</v>
      </c>
      <c r="L21" s="39">
        <v>338.3488101674771</v>
      </c>
      <c r="M21" s="39">
        <v>435.1325665621457</v>
      </c>
      <c r="N21" s="39">
        <v>614.0604395942236</v>
      </c>
      <c r="O21" s="39">
        <v>809.3360158076271</v>
      </c>
      <c r="P21" s="39">
        <v>1052.4860570134526</v>
      </c>
      <c r="Q21" s="39">
        <v>1394.5670172694806</v>
      </c>
      <c r="R21" s="39">
        <v>1805.4705653964008</v>
      </c>
      <c r="S21" s="39">
        <v>2387.7664365377404</v>
      </c>
      <c r="T21" s="39">
        <v>3124.766516727075</v>
      </c>
      <c r="U21" s="39">
        <v>4109.437014662946</v>
      </c>
      <c r="V21" s="39">
        <v>5762.204091068083</v>
      </c>
      <c r="W21" s="39">
        <v>8094.883022708928</v>
      </c>
      <c r="X21" s="39">
        <v>9630.907930073978</v>
      </c>
      <c r="Y21" s="39">
        <v>12841.61462878833</v>
      </c>
      <c r="Z21" s="39">
        <v>17591.763995944828</v>
      </c>
      <c r="AA21" s="39">
        <v>21423.62053277429</v>
      </c>
      <c r="AB21" s="39">
        <v>30109.26578344066</v>
      </c>
      <c r="AC21" s="39">
        <v>35364.096625492566</v>
      </c>
      <c r="AD21" s="105"/>
    </row>
    <row r="22" spans="1:30" ht="16.5" customHeight="1">
      <c r="A22" s="26">
        <v>0.140625</v>
      </c>
      <c r="B22" s="20">
        <v>0.84375</v>
      </c>
      <c r="C22" s="21">
        <v>0.5625</v>
      </c>
      <c r="D22" s="22">
        <v>0.421875</v>
      </c>
      <c r="E22" s="23">
        <v>0.28125</v>
      </c>
      <c r="F22" s="24">
        <v>0.140625</v>
      </c>
      <c r="G22" s="25">
        <v>112.24788204193257</v>
      </c>
      <c r="H22" s="25">
        <v>144.2614930337087</v>
      </c>
      <c r="I22" s="25">
        <v>180.5935668980952</v>
      </c>
      <c r="J22" s="25">
        <v>223.75382882727476</v>
      </c>
      <c r="K22" s="25">
        <v>266.3796531555565</v>
      </c>
      <c r="L22" s="25">
        <v>343.02613421995056</v>
      </c>
      <c r="M22" s="25">
        <v>441.24672197179075</v>
      </c>
      <c r="N22" s="25">
        <v>622.7421847544921</v>
      </c>
      <c r="O22" s="25">
        <v>820.8022691882886</v>
      </c>
      <c r="P22" s="25">
        <v>1067.0749635982631</v>
      </c>
      <c r="Q22" s="25">
        <v>1414.082289097255</v>
      </c>
      <c r="R22" s="25">
        <v>1829.644543317026</v>
      </c>
      <c r="S22" s="25">
        <v>2418.4447009445385</v>
      </c>
      <c r="T22" s="25">
        <v>3163.9210423951613</v>
      </c>
      <c r="U22" s="25">
        <v>4157.908025815915</v>
      </c>
      <c r="V22" s="25">
        <v>5833.523266354989</v>
      </c>
      <c r="W22" s="25">
        <v>8202.001045254006</v>
      </c>
      <c r="X22" s="25">
        <v>9749.96453634792</v>
      </c>
      <c r="Y22" s="25">
        <v>12986.733925197454</v>
      </c>
      <c r="Z22" s="25">
        <v>17833.971092806063</v>
      </c>
      <c r="AA22" s="25">
        <v>21696.11184330509</v>
      </c>
      <c r="AB22" s="25">
        <v>30444.797619829606</v>
      </c>
      <c r="AC22" s="25">
        <v>35738.321239305544</v>
      </c>
      <c r="AD22" s="105"/>
    </row>
    <row r="23" spans="1:30" ht="16.5" customHeight="1">
      <c r="A23" s="26">
        <v>0.1484375</v>
      </c>
      <c r="B23" s="27" t="s">
        <v>81</v>
      </c>
      <c r="C23" s="28" t="s">
        <v>81</v>
      </c>
      <c r="D23" s="29"/>
      <c r="E23" s="30"/>
      <c r="F23" s="31"/>
      <c r="G23" s="25">
        <v>113.73015121034078</v>
      </c>
      <c r="H23" s="25">
        <v>146.23008973540536</v>
      </c>
      <c r="I23" s="25">
        <v>183.05958311669775</v>
      </c>
      <c r="J23" s="25">
        <v>226.82341355365836</v>
      </c>
      <c r="K23" s="25">
        <v>270.08438408273815</v>
      </c>
      <c r="L23" s="25">
        <v>347.67019531343965</v>
      </c>
      <c r="M23" s="25">
        <v>447.31612229598636</v>
      </c>
      <c r="N23" s="25">
        <v>631.3596742568016</v>
      </c>
      <c r="O23" s="25">
        <v>832.1833426531787</v>
      </c>
      <c r="P23" s="25">
        <v>1081.5596260546556</v>
      </c>
      <c r="Q23" s="25">
        <v>1433.4557496493944</v>
      </c>
      <c r="R23" s="25">
        <v>1853.6558676805225</v>
      </c>
      <c r="S23" s="25">
        <v>2448.9303800717958</v>
      </c>
      <c r="T23" s="25">
        <v>3202.839652838638</v>
      </c>
      <c r="U23" s="25">
        <v>4206.024978257947</v>
      </c>
      <c r="V23" s="25">
        <v>5904.421193477832</v>
      </c>
      <c r="W23" s="25">
        <v>8308.412599698499</v>
      </c>
      <c r="X23" s="25">
        <v>9868.319315163364</v>
      </c>
      <c r="Y23" s="25">
        <v>13131.1096180995</v>
      </c>
      <c r="Z23" s="25">
        <v>18074.467896948787</v>
      </c>
      <c r="AA23" s="25">
        <v>21966.920752246533</v>
      </c>
      <c r="AB23" s="25">
        <v>30778.646128904093</v>
      </c>
      <c r="AC23" s="25">
        <v>36110.80720051721</v>
      </c>
      <c r="AD23" s="105"/>
    </row>
    <row r="24" spans="1:30" ht="16.5" customHeight="1">
      <c r="A24" s="26">
        <v>0.15625</v>
      </c>
      <c r="B24" s="20">
        <v>0.9375</v>
      </c>
      <c r="C24" s="21">
        <v>0.625</v>
      </c>
      <c r="D24" s="22">
        <v>0.46875</v>
      </c>
      <c r="E24" s="23">
        <v>0.3125</v>
      </c>
      <c r="F24" s="24">
        <v>0.15625</v>
      </c>
      <c r="G24" s="25">
        <v>115.198809844081</v>
      </c>
      <c r="H24" s="25">
        <v>148.18438134799075</v>
      </c>
      <c r="I24" s="25">
        <v>185.507657930271</v>
      </c>
      <c r="J24" s="25">
        <v>229.87047431031542</v>
      </c>
      <c r="K24" s="25">
        <v>273.76123087661904</v>
      </c>
      <c r="L24" s="25">
        <v>352.28099344794435</v>
      </c>
      <c r="M24" s="25">
        <v>453.3407675347329</v>
      </c>
      <c r="N24" s="25">
        <v>639.9129081011523</v>
      </c>
      <c r="O24" s="25">
        <v>843.4792362022972</v>
      </c>
      <c r="P24" s="25">
        <v>1095.9400443826303</v>
      </c>
      <c r="Q24" s="25">
        <v>1452.6873989258993</v>
      </c>
      <c r="R24" s="25">
        <v>1877.5045384868902</v>
      </c>
      <c r="S24" s="25">
        <v>2479.2234739195114</v>
      </c>
      <c r="T24" s="25">
        <v>3241.522348057505</v>
      </c>
      <c r="U24" s="25">
        <v>4253.78787198904</v>
      </c>
      <c r="V24" s="25">
        <v>5974.897872436613</v>
      </c>
      <c r="W24" s="25">
        <v>8414.117686042404</v>
      </c>
      <c r="X24" s="25">
        <v>9985.972266520312</v>
      </c>
      <c r="Y24" s="25">
        <v>13274.741707494466</v>
      </c>
      <c r="Z24" s="25">
        <v>18313.25440837301</v>
      </c>
      <c r="AA24" s="25">
        <v>22236.047259598618</v>
      </c>
      <c r="AB24" s="25">
        <v>31110.811310664132</v>
      </c>
      <c r="AC24" s="25">
        <v>36481.554509127556</v>
      </c>
      <c r="AD24" s="105"/>
    </row>
    <row r="25" spans="1:30" ht="16.5" customHeight="1">
      <c r="A25" s="26">
        <v>0.1640625</v>
      </c>
      <c r="B25" s="27" t="s">
        <v>81</v>
      </c>
      <c r="C25" s="28" t="s">
        <v>81</v>
      </c>
      <c r="D25" s="40"/>
      <c r="E25" s="30"/>
      <c r="F25" s="31"/>
      <c r="G25" s="25">
        <v>116.65385794315326</v>
      </c>
      <c r="H25" s="25">
        <v>150.12436787146476</v>
      </c>
      <c r="I25" s="25">
        <v>187.93779133881495</v>
      </c>
      <c r="J25" s="25">
        <v>232.89501109724588</v>
      </c>
      <c r="K25" s="25">
        <v>277.4101935371991</v>
      </c>
      <c r="L25" s="25">
        <v>356.8585286234647</v>
      </c>
      <c r="M25" s="25">
        <v>459.3206576880301</v>
      </c>
      <c r="N25" s="25">
        <v>648.4018862875438</v>
      </c>
      <c r="O25" s="25">
        <v>854.6899498356445</v>
      </c>
      <c r="P25" s="25">
        <v>1110.216218582187</v>
      </c>
      <c r="Q25" s="25">
        <v>1471.7772369267695</v>
      </c>
      <c r="R25" s="25">
        <v>1901.190555736129</v>
      </c>
      <c r="S25" s="25">
        <v>2509.3239824876864</v>
      </c>
      <c r="T25" s="25">
        <v>3279.969128051763</v>
      </c>
      <c r="U25" s="25">
        <v>4301.196707009197</v>
      </c>
      <c r="V25" s="25">
        <v>6044.953303231332</v>
      </c>
      <c r="W25" s="25">
        <v>8519.116304285722</v>
      </c>
      <c r="X25" s="25">
        <v>10102.923390418762</v>
      </c>
      <c r="Y25" s="25">
        <v>13417.630193382352</v>
      </c>
      <c r="Z25" s="25">
        <v>18550.33062707873</v>
      </c>
      <c r="AA25" s="25">
        <v>22503.49136536135</v>
      </c>
      <c r="AB25" s="25">
        <v>31441.29316510972</v>
      </c>
      <c r="AC25" s="25">
        <v>36850.56316513658</v>
      </c>
      <c r="AD25" s="105"/>
    </row>
    <row r="26" spans="1:30" ht="16.5" customHeight="1">
      <c r="A26" s="26">
        <v>0.171875</v>
      </c>
      <c r="B26" s="20">
        <v>1.03125</v>
      </c>
      <c r="C26" s="21">
        <v>0.6875</v>
      </c>
      <c r="D26" s="22">
        <v>0.515625</v>
      </c>
      <c r="E26" s="23">
        <v>0.34375</v>
      </c>
      <c r="F26" s="24">
        <v>0.171875</v>
      </c>
      <c r="G26" s="25">
        <v>118.09529550755757</v>
      </c>
      <c r="H26" s="25">
        <v>152.05004930582746</v>
      </c>
      <c r="I26" s="25">
        <v>190.34998334232958</v>
      </c>
      <c r="J26" s="25">
        <v>235.8970239144498</v>
      </c>
      <c r="K26" s="25">
        <v>281.0312720644784</v>
      </c>
      <c r="L26" s="25">
        <v>361.40280084000057</v>
      </c>
      <c r="M26" s="25">
        <v>465.25579275587825</v>
      </c>
      <c r="N26" s="25">
        <v>656.8266088159764</v>
      </c>
      <c r="O26" s="25">
        <v>865.8154835532198</v>
      </c>
      <c r="P26" s="25">
        <v>1124.3881486533255</v>
      </c>
      <c r="Q26" s="25">
        <v>1490.725263652005</v>
      </c>
      <c r="R26" s="25">
        <v>1924.7139194282388</v>
      </c>
      <c r="S26" s="25">
        <v>2539.2319057763198</v>
      </c>
      <c r="T26" s="25">
        <v>3318.1799928214114</v>
      </c>
      <c r="U26" s="25">
        <v>4348.251483318415</v>
      </c>
      <c r="V26" s="25">
        <v>6114.587485861988</v>
      </c>
      <c r="W26" s="25">
        <v>8623.408454428458</v>
      </c>
      <c r="X26" s="25">
        <v>10219.17268685872</v>
      </c>
      <c r="Y26" s="25">
        <v>13559.775075763158</v>
      </c>
      <c r="Z26" s="25">
        <v>18785.696553065936</v>
      </c>
      <c r="AA26" s="25">
        <v>22769.253069534727</v>
      </c>
      <c r="AB26" s="25">
        <v>31770.091692240858</v>
      </c>
      <c r="AC26" s="25">
        <v>37217.83316854429</v>
      </c>
      <c r="AD26" s="105"/>
    </row>
    <row r="27" spans="1:30" ht="16.5" customHeight="1">
      <c r="A27" s="26">
        <v>0.1796875</v>
      </c>
      <c r="B27" s="27" t="s">
        <v>81</v>
      </c>
      <c r="C27" s="28" t="s">
        <v>81</v>
      </c>
      <c r="D27" s="40"/>
      <c r="E27" s="30"/>
      <c r="F27" s="31"/>
      <c r="G27" s="25">
        <v>119.5231225372939</v>
      </c>
      <c r="H27" s="25">
        <v>153.96142565107883</v>
      </c>
      <c r="I27" s="25">
        <v>192.74423394081495</v>
      </c>
      <c r="J27" s="25">
        <v>238.8765127619271</v>
      </c>
      <c r="K27" s="25">
        <v>284.62446645845694</v>
      </c>
      <c r="L27" s="25">
        <v>365.91381009755213</v>
      </c>
      <c r="M27" s="25">
        <v>471.14617273827696</v>
      </c>
      <c r="N27" s="25">
        <v>665.18707568645</v>
      </c>
      <c r="O27" s="25">
        <v>876.855837355024</v>
      </c>
      <c r="P27" s="25">
        <v>1138.4558345960463</v>
      </c>
      <c r="Q27" s="25">
        <v>1509.5314791016056</v>
      </c>
      <c r="R27" s="25">
        <v>1948.0746295632196</v>
      </c>
      <c r="S27" s="25">
        <v>2568.947243785413</v>
      </c>
      <c r="T27" s="25">
        <v>3356.1549423664505</v>
      </c>
      <c r="U27" s="25">
        <v>4394.952200916697</v>
      </c>
      <c r="V27" s="25">
        <v>6183.800420328582</v>
      </c>
      <c r="W27" s="25">
        <v>8726.994136470605</v>
      </c>
      <c r="X27" s="25">
        <v>10334.72015584018</v>
      </c>
      <c r="Y27" s="25">
        <v>13701.176354636884</v>
      </c>
      <c r="Z27" s="25">
        <v>19019.35218633464</v>
      </c>
      <c r="AA27" s="25">
        <v>23033.332372118748</v>
      </c>
      <c r="AB27" s="25">
        <v>32097.206892057537</v>
      </c>
      <c r="AC27" s="25">
        <v>37583.36451935068</v>
      </c>
      <c r="AD27" s="105"/>
    </row>
    <row r="28" spans="1:30" ht="16.5" customHeight="1">
      <c r="A28" s="26">
        <v>0.1875</v>
      </c>
      <c r="B28" s="20">
        <v>1.125</v>
      </c>
      <c r="C28" s="21">
        <v>0.75</v>
      </c>
      <c r="D28" s="22">
        <v>0.5625</v>
      </c>
      <c r="E28" s="23">
        <v>0.375</v>
      </c>
      <c r="F28" s="24">
        <v>0.1875</v>
      </c>
      <c r="G28" s="25">
        <v>120.93733903236226</v>
      </c>
      <c r="H28" s="25">
        <v>155.85849690721884</v>
      </c>
      <c r="I28" s="25">
        <v>195.120543134271</v>
      </c>
      <c r="J28" s="25">
        <v>241.8334776396779</v>
      </c>
      <c r="K28" s="25">
        <v>288.18977671913467</v>
      </c>
      <c r="L28" s="25">
        <v>370.3915563961193</v>
      </c>
      <c r="M28" s="25">
        <v>476.9917976352266</v>
      </c>
      <c r="N28" s="25">
        <v>673.4832868989648</v>
      </c>
      <c r="O28" s="25">
        <v>887.8110112410566</v>
      </c>
      <c r="P28" s="25">
        <v>1152.419276410349</v>
      </c>
      <c r="Q28" s="25">
        <v>1528.1958832755713</v>
      </c>
      <c r="R28" s="25">
        <v>1971.2726861410715</v>
      </c>
      <c r="S28" s="25">
        <v>2598.4699965149644</v>
      </c>
      <c r="T28" s="25">
        <v>3393.8939766868803</v>
      </c>
      <c r="U28" s="25">
        <v>4441.29885980404</v>
      </c>
      <c r="V28" s="25">
        <v>6252.592106631113</v>
      </c>
      <c r="W28" s="25">
        <v>8829.873350412166</v>
      </c>
      <c r="X28" s="25">
        <v>10449.565797363142</v>
      </c>
      <c r="Y28" s="25">
        <v>13841.834030003529</v>
      </c>
      <c r="Z28" s="25">
        <v>19251.29752688484</v>
      </c>
      <c r="AA28" s="25">
        <v>23295.729273113415</v>
      </c>
      <c r="AB28" s="25">
        <v>32422.63876455976</v>
      </c>
      <c r="AC28" s="25">
        <v>37947.15721755575</v>
      </c>
      <c r="AD28" s="105"/>
    </row>
    <row r="29" spans="1:30" ht="16.5" customHeight="1">
      <c r="A29" s="26">
        <v>0.1953125</v>
      </c>
      <c r="B29" s="27" t="s">
        <v>81</v>
      </c>
      <c r="C29" s="28" t="s">
        <v>81</v>
      </c>
      <c r="D29" s="40"/>
      <c r="E29" s="30"/>
      <c r="F29" s="31"/>
      <c r="G29" s="25">
        <v>122.33794499276264</v>
      </c>
      <c r="H29" s="25">
        <v>157.7412630742476</v>
      </c>
      <c r="I29" s="25">
        <v>197.47891092269774</v>
      </c>
      <c r="J29" s="25">
        <v>244.7679185477021</v>
      </c>
      <c r="K29" s="25">
        <v>291.7272028465116</v>
      </c>
      <c r="L29" s="25">
        <v>374.8360397357022</v>
      </c>
      <c r="M29" s="25">
        <v>482.792667446727</v>
      </c>
      <c r="N29" s="25">
        <v>681.7152424535204</v>
      </c>
      <c r="O29" s="25">
        <v>898.6810052113178</v>
      </c>
      <c r="P29" s="25">
        <v>1166.2784740962338</v>
      </c>
      <c r="Q29" s="25">
        <v>1546.7184761739022</v>
      </c>
      <c r="R29" s="25">
        <v>1994.3080891617944</v>
      </c>
      <c r="S29" s="25">
        <v>2627.800163964975</v>
      </c>
      <c r="T29" s="25">
        <v>3431.3970957827</v>
      </c>
      <c r="U29" s="25">
        <v>4487.291459980446</v>
      </c>
      <c r="V29" s="25">
        <v>6320.962544769582</v>
      </c>
      <c r="W29" s="25">
        <v>8932.046096253142</v>
      </c>
      <c r="X29" s="25">
        <v>10563.709611427612</v>
      </c>
      <c r="Y29" s="25">
        <v>13981.748101863095</v>
      </c>
      <c r="Z29" s="25">
        <v>19481.532574716533</v>
      </c>
      <c r="AA29" s="25">
        <v>23556.443772518724</v>
      </c>
      <c r="AB29" s="25">
        <v>32746.387309747533</v>
      </c>
      <c r="AC29" s="25">
        <v>38309.21126315951</v>
      </c>
      <c r="AD29" s="105"/>
    </row>
    <row r="30" spans="1:30" ht="16.5" customHeight="1">
      <c r="A30" s="26">
        <v>0.203125</v>
      </c>
      <c r="B30" s="20">
        <v>1.21875</v>
      </c>
      <c r="C30" s="21">
        <v>0.8125</v>
      </c>
      <c r="D30" s="22">
        <v>0.609375</v>
      </c>
      <c r="E30" s="23">
        <v>0.40625</v>
      </c>
      <c r="F30" s="24">
        <v>0.203125</v>
      </c>
      <c r="G30" s="25">
        <v>123.72494041849507</v>
      </c>
      <c r="H30" s="25">
        <v>159.60972415216497</v>
      </c>
      <c r="I30" s="25">
        <v>199.8193373060952</v>
      </c>
      <c r="J30" s="25">
        <v>247.67983548599977</v>
      </c>
      <c r="K30" s="25">
        <v>295.2367448405878</v>
      </c>
      <c r="L30" s="25">
        <v>379.24726011630054</v>
      </c>
      <c r="M30" s="25">
        <v>488.54878217277815</v>
      </c>
      <c r="N30" s="25">
        <v>689.8829423501171</v>
      </c>
      <c r="O30" s="25">
        <v>909.4658192658073</v>
      </c>
      <c r="P30" s="25">
        <v>1180.0334276537005</v>
      </c>
      <c r="Q30" s="25">
        <v>1565.0992577965985</v>
      </c>
      <c r="R30" s="25">
        <v>2017.1808386253883</v>
      </c>
      <c r="S30" s="25">
        <v>2656.937746135445</v>
      </c>
      <c r="T30" s="25">
        <v>3468.6642996539113</v>
      </c>
      <c r="U30" s="25">
        <v>4532.930001445915</v>
      </c>
      <c r="V30" s="25">
        <v>6388.911734743988</v>
      </c>
      <c r="W30" s="25">
        <v>9033.51237399353</v>
      </c>
      <c r="X30" s="25">
        <v>10677.15159803358</v>
      </c>
      <c r="Y30" s="25">
        <v>14120.91857021558</v>
      </c>
      <c r="Z30" s="25">
        <v>19710.05732982972</v>
      </c>
      <c r="AA30" s="25">
        <v>23815.475870334678</v>
      </c>
      <c r="AB30" s="25">
        <v>33068.45252762085</v>
      </c>
      <c r="AC30" s="25">
        <v>38669.526656161936</v>
      </c>
      <c r="AD30" s="105"/>
    </row>
    <row r="31" spans="1:30" ht="16.5" customHeight="1">
      <c r="A31" s="26">
        <v>0.2109375</v>
      </c>
      <c r="B31" s="27" t="s">
        <v>81</v>
      </c>
      <c r="C31" s="28" t="s">
        <v>81</v>
      </c>
      <c r="D31" s="40"/>
      <c r="E31" s="30"/>
      <c r="F31" s="31"/>
      <c r="G31" s="25">
        <v>125.09832530955953</v>
      </c>
      <c r="H31" s="25">
        <v>161.46388014097104</v>
      </c>
      <c r="I31" s="25">
        <v>202.14182228446336</v>
      </c>
      <c r="J31" s="25">
        <v>250.56922845457086</v>
      </c>
      <c r="K31" s="25">
        <v>298.7184027013632</v>
      </c>
      <c r="L31" s="25">
        <v>383.62521753791464</v>
      </c>
      <c r="M31" s="25">
        <v>494.2601418133801</v>
      </c>
      <c r="N31" s="25">
        <v>697.9863865887547</v>
      </c>
      <c r="O31" s="25">
        <v>920.1654534045256</v>
      </c>
      <c r="P31" s="25">
        <v>1193.6841370827494</v>
      </c>
      <c r="Q31" s="25">
        <v>1583.3382281436602</v>
      </c>
      <c r="R31" s="25">
        <v>2039.8909345318536</v>
      </c>
      <c r="S31" s="25">
        <v>2685.8827430263736</v>
      </c>
      <c r="T31" s="25">
        <v>3505.6955883005126</v>
      </c>
      <c r="U31" s="25">
        <v>4578.214484200446</v>
      </c>
      <c r="V31" s="25">
        <v>6456.439676554332</v>
      </c>
      <c r="W31" s="25">
        <v>9134.272183633335</v>
      </c>
      <c r="X31" s="25">
        <v>10789.891757181056</v>
      </c>
      <c r="Y31" s="25">
        <v>14259.345435060985</v>
      </c>
      <c r="Z31" s="25">
        <v>19936.871792224396</v>
      </c>
      <c r="AA31" s="25">
        <v>24072.825566561278</v>
      </c>
      <c r="AB31" s="25">
        <v>33388.834418179715</v>
      </c>
      <c r="AC31" s="25">
        <v>39028.103396563056</v>
      </c>
      <c r="AD31" s="105"/>
    </row>
    <row r="32" spans="1:30" ht="16.5" customHeight="1">
      <c r="A32" s="26">
        <v>0.21875</v>
      </c>
      <c r="B32" s="20">
        <v>1.3125</v>
      </c>
      <c r="C32" s="21">
        <v>0.875</v>
      </c>
      <c r="D32" s="22">
        <v>0.65625</v>
      </c>
      <c r="E32" s="23">
        <v>0.4375</v>
      </c>
      <c r="F32" s="24">
        <v>0.21875</v>
      </c>
      <c r="G32" s="25">
        <v>126.458099665956</v>
      </c>
      <c r="H32" s="25">
        <v>163.30373104066575</v>
      </c>
      <c r="I32" s="25">
        <v>204.44636585780222</v>
      </c>
      <c r="J32" s="25">
        <v>253.43609745341536</v>
      </c>
      <c r="K32" s="25">
        <v>302.17217642883776</v>
      </c>
      <c r="L32" s="25">
        <v>387.9699120005443</v>
      </c>
      <c r="M32" s="25">
        <v>499.9267463685329</v>
      </c>
      <c r="N32" s="25">
        <v>706.0255751694334</v>
      </c>
      <c r="O32" s="25">
        <v>930.7799076274723</v>
      </c>
      <c r="P32" s="25">
        <v>1207.2306023833803</v>
      </c>
      <c r="Q32" s="25">
        <v>1601.4353872150868</v>
      </c>
      <c r="R32" s="25">
        <v>2062.4383768811904</v>
      </c>
      <c r="S32" s="25">
        <v>2714.6351546377614</v>
      </c>
      <c r="T32" s="25">
        <v>3542.4909617225053</v>
      </c>
      <c r="U32" s="25">
        <v>4623.14490824404</v>
      </c>
      <c r="V32" s="25">
        <v>6523.546370200614</v>
      </c>
      <c r="W32" s="25">
        <v>9234.325525172553</v>
      </c>
      <c r="X32" s="25">
        <v>10901.930088870036</v>
      </c>
      <c r="Y32" s="25">
        <v>14397.028696399311</v>
      </c>
      <c r="Z32" s="25">
        <v>20161.97596190057</v>
      </c>
      <c r="AA32" s="25">
        <v>24328.49286119852</v>
      </c>
      <c r="AB32" s="25">
        <v>33707.532981424134</v>
      </c>
      <c r="AC32" s="25">
        <v>39384.941484362855</v>
      </c>
      <c r="AD32" s="105"/>
    </row>
    <row r="33" spans="1:30" ht="16.5" customHeight="1">
      <c r="A33" s="26">
        <v>0.2265625</v>
      </c>
      <c r="B33" s="27" t="s">
        <v>81</v>
      </c>
      <c r="C33" s="28" t="s">
        <v>81</v>
      </c>
      <c r="D33" s="40"/>
      <c r="E33" s="30"/>
      <c r="F33" s="31"/>
      <c r="G33" s="25">
        <v>127.80426348768452</v>
      </c>
      <c r="H33" s="25">
        <v>165.12927685124916</v>
      </c>
      <c r="I33" s="25">
        <v>206.73296802611182</v>
      </c>
      <c r="J33" s="25">
        <v>256.2804424825334</v>
      </c>
      <c r="K33" s="25">
        <v>305.5980660230116</v>
      </c>
      <c r="L33" s="25">
        <v>392.28134350418964</v>
      </c>
      <c r="M33" s="25">
        <v>505.54859583823634</v>
      </c>
      <c r="N33" s="25">
        <v>714.0005080921532</v>
      </c>
      <c r="O33" s="25">
        <v>941.3091819346475</v>
      </c>
      <c r="P33" s="25">
        <v>1220.6728235555931</v>
      </c>
      <c r="Q33" s="25">
        <v>1619.3907350108789</v>
      </c>
      <c r="R33" s="25">
        <v>2084.823165673398</v>
      </c>
      <c r="S33" s="25">
        <v>2743.194980969608</v>
      </c>
      <c r="T33" s="25">
        <v>3579.050419919888</v>
      </c>
      <c r="U33" s="25">
        <v>4667.721273576696</v>
      </c>
      <c r="V33" s="25">
        <v>6590.231815682832</v>
      </c>
      <c r="W33" s="25">
        <v>9333.672398611185</v>
      </c>
      <c r="X33" s="25">
        <v>11013.26659310052</v>
      </c>
      <c r="Y33" s="25">
        <v>14533.968354230556</v>
      </c>
      <c r="Z33" s="25">
        <v>20385.36983885824</v>
      </c>
      <c r="AA33" s="25">
        <v>24582.477754246407</v>
      </c>
      <c r="AB33" s="25">
        <v>34024.548217354095</v>
      </c>
      <c r="AC33" s="25">
        <v>39740.04091956133</v>
      </c>
      <c r="AD33" s="105"/>
    </row>
    <row r="34" spans="1:30" ht="16.5" customHeight="1">
      <c r="A34" s="26">
        <v>0.234375</v>
      </c>
      <c r="B34" s="20">
        <v>1.40625</v>
      </c>
      <c r="C34" s="21">
        <v>0.9375</v>
      </c>
      <c r="D34" s="22">
        <v>0.703125</v>
      </c>
      <c r="E34" s="23">
        <v>0.46875</v>
      </c>
      <c r="F34" s="24">
        <v>0.234375</v>
      </c>
      <c r="G34" s="25">
        <v>129.13681677474506</v>
      </c>
      <c r="H34" s="25">
        <v>166.9405175727212</v>
      </c>
      <c r="I34" s="25">
        <v>209.00162878939207</v>
      </c>
      <c r="J34" s="25">
        <v>259.1022635419248</v>
      </c>
      <c r="K34" s="25">
        <v>308.9960714838847</v>
      </c>
      <c r="L34" s="25">
        <v>396.5595120488506</v>
      </c>
      <c r="M34" s="25">
        <v>511.1256902224908</v>
      </c>
      <c r="N34" s="25">
        <v>721.9111853569138</v>
      </c>
      <c r="O34" s="25">
        <v>951.7532763260513</v>
      </c>
      <c r="P34" s="25">
        <v>1234.010800599388</v>
      </c>
      <c r="Q34" s="25">
        <v>1637.2042715310363</v>
      </c>
      <c r="R34" s="25">
        <v>2107.0453009084763</v>
      </c>
      <c r="S34" s="25">
        <v>2771.562222021914</v>
      </c>
      <c r="T34" s="25">
        <v>3615.3739628926614</v>
      </c>
      <c r="U34" s="25">
        <v>4711.9435801984155</v>
      </c>
      <c r="V34" s="25">
        <v>6656.496013000989</v>
      </c>
      <c r="W34" s="25">
        <v>9432.31280394923</v>
      </c>
      <c r="X34" s="25">
        <v>11123.901269872507</v>
      </c>
      <c r="Y34" s="25">
        <v>14670.16440855472</v>
      </c>
      <c r="Z34" s="25">
        <v>20607.053423097408</v>
      </c>
      <c r="AA34" s="25">
        <v>24834.78024570494</v>
      </c>
      <c r="AB34" s="25">
        <v>34339.8801259696</v>
      </c>
      <c r="AC34" s="25">
        <v>40093.401702158495</v>
      </c>
      <c r="AD34" s="105"/>
    </row>
    <row r="35" spans="1:30" ht="16.5" customHeight="1">
      <c r="A35" s="26">
        <v>0.2421875</v>
      </c>
      <c r="B35" s="27" t="s">
        <v>81</v>
      </c>
      <c r="C35" s="28" t="s">
        <v>81</v>
      </c>
      <c r="D35" s="40"/>
      <c r="E35" s="30"/>
      <c r="F35" s="31"/>
      <c r="G35" s="25">
        <v>130.45575952713764</v>
      </c>
      <c r="H35" s="25">
        <v>168.73745320508195</v>
      </c>
      <c r="I35" s="25">
        <v>211.25234814764306</v>
      </c>
      <c r="J35" s="25">
        <v>261.90156063158963</v>
      </c>
      <c r="K35" s="25">
        <v>312.3661928114569</v>
      </c>
      <c r="L35" s="25">
        <v>400.8044176345271</v>
      </c>
      <c r="M35" s="25">
        <v>516.6580295212958</v>
      </c>
      <c r="N35" s="25">
        <v>729.7576069637156</v>
      </c>
      <c r="O35" s="25">
        <v>962.1121908016835</v>
      </c>
      <c r="P35" s="25">
        <v>1247.2445335147652</v>
      </c>
      <c r="Q35" s="25">
        <v>1654.8759967755586</v>
      </c>
      <c r="R35" s="25">
        <v>2129.1047825864257</v>
      </c>
      <c r="S35" s="25">
        <v>2799.736877794678</v>
      </c>
      <c r="T35" s="25">
        <v>3651.4615906408258</v>
      </c>
      <c r="U35" s="25">
        <v>4755.8118281091965</v>
      </c>
      <c r="V35" s="25">
        <v>6722.338962155082</v>
      </c>
      <c r="W35" s="25">
        <v>9530.246741186691</v>
      </c>
      <c r="X35" s="25">
        <v>11233.834119185998</v>
      </c>
      <c r="Y35" s="25">
        <v>14805.616859371805</v>
      </c>
      <c r="Z35" s="25">
        <v>20827.026714618063</v>
      </c>
      <c r="AA35" s="25">
        <v>25085.400335574115</v>
      </c>
      <c r="AB35" s="25">
        <v>34653.52870727066</v>
      </c>
      <c r="AC35" s="25">
        <v>40445.02383215434</v>
      </c>
      <c r="AD35" s="105"/>
    </row>
    <row r="36" spans="1:30" ht="16.5" customHeight="1">
      <c r="A36" s="85">
        <v>0.25</v>
      </c>
      <c r="B36" s="20">
        <v>1.5</v>
      </c>
      <c r="C36" s="21">
        <v>1</v>
      </c>
      <c r="D36" s="22">
        <v>0.75</v>
      </c>
      <c r="E36" s="23">
        <v>0.5</v>
      </c>
      <c r="F36" s="24">
        <v>0.25</v>
      </c>
      <c r="G36" s="18">
        <v>131.76109174486226</v>
      </c>
      <c r="H36" s="18">
        <v>170.52008374833136</v>
      </c>
      <c r="I36" s="18">
        <v>213.48512610086473</v>
      </c>
      <c r="J36" s="18">
        <v>264.67833375152793</v>
      </c>
      <c r="K36" s="18">
        <v>315.7084300057284</v>
      </c>
      <c r="L36" s="18">
        <v>405.0160602612193</v>
      </c>
      <c r="M36" s="18">
        <v>522.1456137346516</v>
      </c>
      <c r="N36" s="18">
        <v>737.5397729125585</v>
      </c>
      <c r="O36" s="18">
        <v>972.385925361544</v>
      </c>
      <c r="P36" s="18">
        <v>1260.3740223017242</v>
      </c>
      <c r="Q36" s="18">
        <v>1672.4059107444464</v>
      </c>
      <c r="R36" s="18">
        <v>2151.0016107072465</v>
      </c>
      <c r="S36" s="18">
        <v>2827.718948287902</v>
      </c>
      <c r="T36" s="18">
        <v>3687.3133031643797</v>
      </c>
      <c r="U36" s="18">
        <v>4799.32601730904</v>
      </c>
      <c r="V36" s="18">
        <v>6787.7606631451135</v>
      </c>
      <c r="W36" s="18">
        <v>9627.474210323566</v>
      </c>
      <c r="X36" s="18">
        <v>11343.065141040992</v>
      </c>
      <c r="Y36" s="18">
        <v>14940.325706681811</v>
      </c>
      <c r="Z36" s="18">
        <v>21045.289713420214</v>
      </c>
      <c r="AA36" s="18">
        <v>25334.33802385394</v>
      </c>
      <c r="AB36" s="18">
        <v>34965.49396125726</v>
      </c>
      <c r="AC36" s="18">
        <v>40794.907309548864</v>
      </c>
      <c r="AD36" s="106"/>
    </row>
    <row r="37" spans="1:30" ht="16.5" customHeight="1">
      <c r="A37" s="85">
        <v>0.2578125</v>
      </c>
      <c r="B37" s="20"/>
      <c r="C37" s="21"/>
      <c r="D37" s="22"/>
      <c r="E37" s="23"/>
      <c r="F37" s="24"/>
      <c r="G37" s="18" t="s">
        <v>83</v>
      </c>
      <c r="H37" s="18">
        <v>172.28840920246947</v>
      </c>
      <c r="I37" s="18">
        <v>215.6999626490571</v>
      </c>
      <c r="J37" s="18">
        <v>267.4325829017396</v>
      </c>
      <c r="K37" s="18" t="s">
        <v>83</v>
      </c>
      <c r="L37" s="18" t="s">
        <v>83</v>
      </c>
      <c r="M37" s="18">
        <v>527.5884428625583</v>
      </c>
      <c r="N37" s="18">
        <v>745.2576832034423</v>
      </c>
      <c r="O37" s="18" t="s">
        <v>83</v>
      </c>
      <c r="P37" s="18">
        <v>1273.399266960265</v>
      </c>
      <c r="Q37" s="18">
        <v>1689.7940134376993</v>
      </c>
      <c r="R37" s="18">
        <v>2172.7357852709383</v>
      </c>
      <c r="S37" s="18">
        <v>2855.5084335015845</v>
      </c>
      <c r="T37" s="18">
        <v>3722.929100463325</v>
      </c>
      <c r="U37" s="18">
        <v>4842.486147797947</v>
      </c>
      <c r="V37" s="18">
        <v>6852.761115971081</v>
      </c>
      <c r="W37" s="18">
        <v>9723.995211359852</v>
      </c>
      <c r="X37" s="18">
        <v>11451.594335437492</v>
      </c>
      <c r="Y37" s="18">
        <v>15074.290950484736</v>
      </c>
      <c r="Z37" s="18">
        <v>21261.84241950386</v>
      </c>
      <c r="AA37" s="18">
        <v>25581.593310544406</v>
      </c>
      <c r="AB37" s="18">
        <v>35275.775887929405</v>
      </c>
      <c r="AC37" s="18">
        <v>41143.05213434207</v>
      </c>
      <c r="AD37" s="86"/>
    </row>
    <row r="38" spans="1:30" ht="16.5" customHeight="1">
      <c r="A38" s="85">
        <v>0.265625</v>
      </c>
      <c r="B38" s="20">
        <v>1.59375</v>
      </c>
      <c r="C38" s="21">
        <v>1.0625</v>
      </c>
      <c r="D38" s="22">
        <v>0.796875</v>
      </c>
      <c r="E38" s="23">
        <v>0.53125</v>
      </c>
      <c r="F38" s="24">
        <v>0.265625</v>
      </c>
      <c r="G38" s="18" t="s">
        <v>83</v>
      </c>
      <c r="H38" s="18" t="s">
        <v>83</v>
      </c>
      <c r="I38" s="18" t="s">
        <v>83</v>
      </c>
      <c r="J38" s="18" t="s">
        <v>83</v>
      </c>
      <c r="K38" s="18" t="s">
        <v>83</v>
      </c>
      <c r="L38" s="18" t="s">
        <v>83</v>
      </c>
      <c r="M38" s="18">
        <v>532.9865169050157</v>
      </c>
      <c r="N38" s="18" t="s">
        <v>83</v>
      </c>
      <c r="O38" s="18" t="s">
        <v>83</v>
      </c>
      <c r="P38" s="18">
        <v>1286.3202674903882</v>
      </c>
      <c r="Q38" s="18" t="s">
        <v>83</v>
      </c>
      <c r="R38" s="18">
        <v>2194.3073062775015</v>
      </c>
      <c r="S38" s="18">
        <v>2883.105333435726</v>
      </c>
      <c r="T38" s="18">
        <v>3758.308982537661</v>
      </c>
      <c r="U38" s="18">
        <v>4885.292219575915</v>
      </c>
      <c r="V38" s="18">
        <v>6917.340320632988</v>
      </c>
      <c r="W38" s="18">
        <v>9819.809744295557</v>
      </c>
      <c r="X38" s="18">
        <v>11559.421702375495</v>
      </c>
      <c r="Y38" s="18">
        <v>15207.51259078058</v>
      </c>
      <c r="Z38" s="18">
        <v>21476.684832869</v>
      </c>
      <c r="AA38" s="18">
        <v>25827.166195645514</v>
      </c>
      <c r="AB38" s="18">
        <v>35584.3744872871</v>
      </c>
      <c r="AC38" s="18">
        <v>41489.458306533954</v>
      </c>
      <c r="AD38" s="86"/>
    </row>
    <row r="39" spans="1:30" ht="16.5" customHeight="1">
      <c r="A39" s="85">
        <v>0.2734375</v>
      </c>
      <c r="B39" s="20"/>
      <c r="C39" s="21"/>
      <c r="D39" s="22"/>
      <c r="E39" s="23"/>
      <c r="F39" s="24"/>
      <c r="G39" s="18" t="s">
        <v>83</v>
      </c>
      <c r="H39" s="18" t="s">
        <v>83</v>
      </c>
      <c r="I39" s="18" t="s">
        <v>83</v>
      </c>
      <c r="J39" s="18" t="s">
        <v>83</v>
      </c>
      <c r="K39" s="18" t="s">
        <v>83</v>
      </c>
      <c r="L39" s="18" t="s">
        <v>83</v>
      </c>
      <c r="M39" s="18">
        <v>538.3398358620238</v>
      </c>
      <c r="N39" s="18" t="s">
        <v>83</v>
      </c>
      <c r="O39" s="18" t="s">
        <v>83</v>
      </c>
      <c r="P39" s="18" t="s">
        <v>83</v>
      </c>
      <c r="Q39" s="18" t="s">
        <v>83</v>
      </c>
      <c r="R39" s="18">
        <v>2215.7161737269353</v>
      </c>
      <c r="S39" s="18">
        <v>2910.509648090327</v>
      </c>
      <c r="T39" s="18">
        <v>3793.4529493873874</v>
      </c>
      <c r="U39" s="18">
        <v>4927.744232642946</v>
      </c>
      <c r="V39" s="18">
        <v>6981.498277130831</v>
      </c>
      <c r="W39" s="18">
        <v>9914.917809130673</v>
      </c>
      <c r="X39" s="18">
        <v>11666.547241855</v>
      </c>
      <c r="Y39" s="18">
        <v>15339.990627569345</v>
      </c>
      <c r="Z39" s="18" t="s">
        <v>83</v>
      </c>
      <c r="AA39" s="18">
        <v>26071.05667915727</v>
      </c>
      <c r="AB39" s="18">
        <v>35891.28975933034</v>
      </c>
      <c r="AC39" s="18">
        <v>41834.125826124524</v>
      </c>
      <c r="AD39" s="86"/>
    </row>
    <row r="40" spans="1:30" ht="16.5" customHeight="1">
      <c r="A40" s="85">
        <v>0.28125</v>
      </c>
      <c r="B40" s="20">
        <v>1.6875</v>
      </c>
      <c r="C40" s="21">
        <v>1.125</v>
      </c>
      <c r="D40" s="22">
        <v>0.84375</v>
      </c>
      <c r="E40" s="23">
        <v>0.5625</v>
      </c>
      <c r="F40" s="24">
        <v>0.28125</v>
      </c>
      <c r="G40" s="18" t="s">
        <v>83</v>
      </c>
      <c r="H40" s="18" t="s">
        <v>83</v>
      </c>
      <c r="I40" s="18" t="s">
        <v>83</v>
      </c>
      <c r="J40" s="18" t="s">
        <v>83</v>
      </c>
      <c r="K40" s="18" t="s">
        <v>83</v>
      </c>
      <c r="L40" s="18" t="s">
        <v>83</v>
      </c>
      <c r="M40" s="18">
        <v>543.6483997335829</v>
      </c>
      <c r="N40" s="18" t="s">
        <v>83</v>
      </c>
      <c r="O40" s="18" t="s">
        <v>83</v>
      </c>
      <c r="P40" s="18" t="s">
        <v>83</v>
      </c>
      <c r="Q40" s="18" t="s">
        <v>83</v>
      </c>
      <c r="R40" s="18">
        <v>2236.9623876192404</v>
      </c>
      <c r="S40" s="18">
        <v>2937.721377465386</v>
      </c>
      <c r="T40" s="18">
        <v>3828.361001012505</v>
      </c>
      <c r="U40" s="18">
        <v>4969.84218699904</v>
      </c>
      <c r="V40" s="18">
        <v>7045.234985464613</v>
      </c>
      <c r="W40" s="18">
        <v>10009.319405865202</v>
      </c>
      <c r="X40" s="18">
        <v>11772.97095387601</v>
      </c>
      <c r="Y40" s="18">
        <v>15471.725060851028</v>
      </c>
      <c r="Z40" s="18" t="s">
        <v>83</v>
      </c>
      <c r="AA40" s="18">
        <v>26313.26476107967</v>
      </c>
      <c r="AB40" s="18">
        <v>36196.52170405913</v>
      </c>
      <c r="AC40" s="18">
        <v>42177.05469311378</v>
      </c>
      <c r="AD40" s="86"/>
    </row>
    <row r="41" spans="1:30" ht="16.5" customHeight="1">
      <c r="A41" s="85">
        <v>0.2890625</v>
      </c>
      <c r="B41" s="20"/>
      <c r="C41" s="21"/>
      <c r="D41" s="22"/>
      <c r="E41" s="23"/>
      <c r="F41" s="24"/>
      <c r="G41" s="18" t="s">
        <v>83</v>
      </c>
      <c r="H41" s="18" t="s">
        <v>83</v>
      </c>
      <c r="I41" s="18" t="s">
        <v>83</v>
      </c>
      <c r="J41" s="18" t="s">
        <v>83</v>
      </c>
      <c r="K41" s="18" t="s">
        <v>83</v>
      </c>
      <c r="L41" s="18" t="s">
        <v>83</v>
      </c>
      <c r="M41" s="18">
        <v>548.9122085196926</v>
      </c>
      <c r="N41" s="18" t="s">
        <v>83</v>
      </c>
      <c r="O41" s="18" t="s">
        <v>83</v>
      </c>
      <c r="P41" s="18" t="s">
        <v>83</v>
      </c>
      <c r="Q41" s="18" t="s">
        <v>83</v>
      </c>
      <c r="R41" s="18" t="s">
        <v>83</v>
      </c>
      <c r="S41" s="18">
        <v>2964.740521560905</v>
      </c>
      <c r="T41" s="18">
        <v>3863.033137413013</v>
      </c>
      <c r="U41" s="18">
        <v>5011.586082644197</v>
      </c>
      <c r="V41" s="18">
        <v>7108.550445634332</v>
      </c>
      <c r="W41" s="18" t="s">
        <v>83</v>
      </c>
      <c r="X41" s="18">
        <v>11878.692838438526</v>
      </c>
      <c r="Y41" s="18">
        <v>15602.715890625632</v>
      </c>
      <c r="Z41" s="18" t="s">
        <v>83</v>
      </c>
      <c r="AA41" s="18">
        <v>26553.79044141271</v>
      </c>
      <c r="AB41" s="18">
        <v>36500.07032147347</v>
      </c>
      <c r="AC41" s="18">
        <v>42518.24490750171</v>
      </c>
      <c r="AD41" s="86"/>
    </row>
    <row r="42" spans="1:30" ht="16.5" customHeight="1">
      <c r="A42" s="85">
        <v>0.296875</v>
      </c>
      <c r="B42" s="20">
        <v>1.78125</v>
      </c>
      <c r="C42" s="21">
        <v>1.1875</v>
      </c>
      <c r="D42" s="22">
        <v>0.890625</v>
      </c>
      <c r="E42" s="23">
        <v>0.59375</v>
      </c>
      <c r="F42" s="24">
        <v>0.296875</v>
      </c>
      <c r="G42" s="18" t="s">
        <v>83</v>
      </c>
      <c r="H42" s="18" t="s">
        <v>83</v>
      </c>
      <c r="I42" s="18" t="s">
        <v>83</v>
      </c>
      <c r="J42" s="18" t="s">
        <v>83</v>
      </c>
      <c r="K42" s="18" t="s">
        <v>83</v>
      </c>
      <c r="L42" s="18" t="s">
        <v>83</v>
      </c>
      <c r="M42" s="18">
        <v>554.1312622203532</v>
      </c>
      <c r="N42" s="18" t="s">
        <v>83</v>
      </c>
      <c r="O42" s="18" t="s">
        <v>83</v>
      </c>
      <c r="P42" s="18" t="s">
        <v>83</v>
      </c>
      <c r="Q42" s="18" t="s">
        <v>83</v>
      </c>
      <c r="R42" s="18" t="s">
        <v>83</v>
      </c>
      <c r="S42" s="18">
        <v>2991.567080376882</v>
      </c>
      <c r="T42" s="18">
        <v>3897.4693585889113</v>
      </c>
      <c r="U42" s="18">
        <v>5052.975919578415</v>
      </c>
      <c r="V42" s="18">
        <v>7171.444657639989</v>
      </c>
      <c r="W42" s="18" t="s">
        <v>83</v>
      </c>
      <c r="X42" s="18">
        <v>11983.712895542545</v>
      </c>
      <c r="Y42" s="18">
        <v>15732.963116893156</v>
      </c>
      <c r="Z42" s="18" t="s">
        <v>83</v>
      </c>
      <c r="AA42" s="18">
        <v>26792.633720156402</v>
      </c>
      <c r="AB42" s="18">
        <v>36801.935611573346</v>
      </c>
      <c r="AC42" s="18">
        <v>42857.69646928833</v>
      </c>
      <c r="AD42" s="86"/>
    </row>
    <row r="43" spans="1:30" ht="16.5" customHeight="1">
      <c r="A43" s="85">
        <v>0.3046875</v>
      </c>
      <c r="B43" s="20"/>
      <c r="C43" s="21"/>
      <c r="D43" s="22"/>
      <c r="E43" s="23"/>
      <c r="F43" s="24"/>
      <c r="G43" s="18" t="s">
        <v>83</v>
      </c>
      <c r="H43" s="18" t="s">
        <v>83</v>
      </c>
      <c r="I43" s="18" t="s">
        <v>83</v>
      </c>
      <c r="J43" s="18" t="s">
        <v>83</v>
      </c>
      <c r="K43" s="18" t="s">
        <v>83</v>
      </c>
      <c r="L43" s="18" t="s">
        <v>83</v>
      </c>
      <c r="M43" s="18">
        <v>559.3055608355645</v>
      </c>
      <c r="N43" s="18" t="s">
        <v>83</v>
      </c>
      <c r="O43" s="18" t="s">
        <v>83</v>
      </c>
      <c r="P43" s="18" t="s">
        <v>83</v>
      </c>
      <c r="Q43" s="18" t="s">
        <v>83</v>
      </c>
      <c r="R43" s="18" t="s">
        <v>83</v>
      </c>
      <c r="S43" s="18" t="s">
        <v>83</v>
      </c>
      <c r="T43" s="18">
        <v>3931.6696645402003</v>
      </c>
      <c r="U43" s="18">
        <v>5094.011697801697</v>
      </c>
      <c r="V43" s="18">
        <v>7233.9176214815825</v>
      </c>
      <c r="W43" s="18" t="s">
        <v>83</v>
      </c>
      <c r="X43" s="18">
        <v>12088.031125188067</v>
      </c>
      <c r="Y43" s="18">
        <v>15862.466739653604</v>
      </c>
      <c r="Z43" s="18" t="s">
        <v>83</v>
      </c>
      <c r="AA43" s="18">
        <v>27029.794597310734</v>
      </c>
      <c r="AB43" s="18">
        <v>37102.11757435878</v>
      </c>
      <c r="AC43" s="18">
        <v>43195.40937847362</v>
      </c>
      <c r="AD43" s="86"/>
    </row>
    <row r="44" spans="1:30" ht="16.5" customHeight="1">
      <c r="A44" s="85">
        <v>0.3125</v>
      </c>
      <c r="B44" s="20">
        <v>1.875</v>
      </c>
      <c r="C44" s="21">
        <v>1.25</v>
      </c>
      <c r="D44" s="22">
        <v>0.9375</v>
      </c>
      <c r="E44" s="23">
        <v>0.625</v>
      </c>
      <c r="F44" s="24">
        <v>0.3125</v>
      </c>
      <c r="G44" s="18" t="s">
        <v>83</v>
      </c>
      <c r="H44" s="18" t="s">
        <v>83</v>
      </c>
      <c r="I44" s="18" t="s">
        <v>83</v>
      </c>
      <c r="J44" s="18" t="s">
        <v>83</v>
      </c>
      <c r="K44" s="18" t="s">
        <v>83</v>
      </c>
      <c r="L44" s="18" t="s">
        <v>83</v>
      </c>
      <c r="M44" s="18" t="s">
        <v>83</v>
      </c>
      <c r="N44" s="18" t="s">
        <v>83</v>
      </c>
      <c r="O44" s="18" t="s">
        <v>83</v>
      </c>
      <c r="P44" s="18" t="s">
        <v>83</v>
      </c>
      <c r="Q44" s="18" t="s">
        <v>83</v>
      </c>
      <c r="R44" s="18" t="s">
        <v>83</v>
      </c>
      <c r="S44" s="18" t="s">
        <v>83</v>
      </c>
      <c r="T44" s="18" t="s">
        <v>83</v>
      </c>
      <c r="U44" s="18">
        <v>5134.69341731404</v>
      </c>
      <c r="V44" s="18">
        <v>7295.969337159113</v>
      </c>
      <c r="W44" s="18" t="s">
        <v>83</v>
      </c>
      <c r="X44" s="18">
        <v>12191.647527375093</v>
      </c>
      <c r="Y44" s="18">
        <v>15991.226758906967</v>
      </c>
      <c r="Z44" s="18" t="s">
        <v>83</v>
      </c>
      <c r="AA44" s="18">
        <v>27265.273072875716</v>
      </c>
      <c r="AB44" s="18">
        <v>37400.61620982976</v>
      </c>
      <c r="AC44" s="18">
        <v>43531.383635057595</v>
      </c>
      <c r="AD44" s="86"/>
    </row>
    <row r="45" spans="1:30" ht="16.5" customHeight="1">
      <c r="A45" s="85">
        <v>0.3203125</v>
      </c>
      <c r="B45" s="20"/>
      <c r="C45" s="21"/>
      <c r="D45" s="22"/>
      <c r="E45" s="23"/>
      <c r="F45" s="24"/>
      <c r="G45" s="18" t="s">
        <v>83</v>
      </c>
      <c r="H45" s="18" t="s">
        <v>83</v>
      </c>
      <c r="I45" s="18" t="s">
        <v>83</v>
      </c>
      <c r="J45" s="18" t="s">
        <v>83</v>
      </c>
      <c r="K45" s="18" t="s">
        <v>83</v>
      </c>
      <c r="L45" s="18" t="s">
        <v>83</v>
      </c>
      <c r="M45" s="18" t="s">
        <v>83</v>
      </c>
      <c r="N45" s="18" t="s">
        <v>83</v>
      </c>
      <c r="O45" s="18" t="s">
        <v>83</v>
      </c>
      <c r="P45" s="18" t="s">
        <v>83</v>
      </c>
      <c r="Q45" s="18" t="s">
        <v>83</v>
      </c>
      <c r="R45" s="18" t="s">
        <v>83</v>
      </c>
      <c r="S45" s="18" t="s">
        <v>83</v>
      </c>
      <c r="T45" s="18" t="s">
        <v>83</v>
      </c>
      <c r="U45" s="18" t="s">
        <v>83</v>
      </c>
      <c r="V45" s="18">
        <v>7357.599804672582</v>
      </c>
      <c r="W45" s="18" t="s">
        <v>83</v>
      </c>
      <c r="X45" s="18" t="s">
        <v>83</v>
      </c>
      <c r="Y45" s="18">
        <v>16119.243174653251</v>
      </c>
      <c r="Z45" s="18" t="s">
        <v>83</v>
      </c>
      <c r="AA45" s="18">
        <v>27499.069146851336</v>
      </c>
      <c r="AB45" s="18">
        <v>37697.43151798628</v>
      </c>
      <c r="AC45" s="18">
        <v>43865.61923904026</v>
      </c>
      <c r="AD45" s="86"/>
    </row>
    <row r="46" spans="1:30" ht="16.5" customHeight="1">
      <c r="A46" s="85">
        <v>0.328125</v>
      </c>
      <c r="B46" s="20">
        <v>1.96875</v>
      </c>
      <c r="C46" s="21">
        <v>1.3125</v>
      </c>
      <c r="D46" s="22">
        <v>0.984375</v>
      </c>
      <c r="E46" s="23">
        <v>0.65625</v>
      </c>
      <c r="F46" s="24">
        <v>0.328125</v>
      </c>
      <c r="G46" s="18" t="s">
        <v>83</v>
      </c>
      <c r="H46" s="18" t="s">
        <v>83</v>
      </c>
      <c r="I46" s="18" t="s">
        <v>83</v>
      </c>
      <c r="J46" s="18" t="s">
        <v>83</v>
      </c>
      <c r="K46" s="18" t="s">
        <v>83</v>
      </c>
      <c r="L46" s="18" t="s">
        <v>83</v>
      </c>
      <c r="M46" s="18" t="s">
        <v>83</v>
      </c>
      <c r="N46" s="18" t="s">
        <v>83</v>
      </c>
      <c r="O46" s="18" t="s">
        <v>83</v>
      </c>
      <c r="P46" s="18" t="s">
        <v>83</v>
      </c>
      <c r="Q46" s="18" t="s">
        <v>83</v>
      </c>
      <c r="R46" s="18" t="s">
        <v>83</v>
      </c>
      <c r="S46" s="18" t="s">
        <v>83</v>
      </c>
      <c r="T46" s="18" t="s">
        <v>83</v>
      </c>
      <c r="U46" s="18" t="s">
        <v>83</v>
      </c>
      <c r="V46" s="18">
        <v>7418.809024021987</v>
      </c>
      <c r="W46" s="18" t="s">
        <v>83</v>
      </c>
      <c r="X46" s="18" t="s">
        <v>83</v>
      </c>
      <c r="Y46" s="18">
        <v>16246.515986892455</v>
      </c>
      <c r="Z46" s="18" t="s">
        <v>83</v>
      </c>
      <c r="AA46" s="18">
        <v>27731.1828192376</v>
      </c>
      <c r="AB46" s="18">
        <v>37992.56349882835</v>
      </c>
      <c r="AC46" s="18">
        <v>44198.1161904216</v>
      </c>
      <c r="AD46" s="86"/>
    </row>
    <row r="47" spans="1:30" ht="16.5" customHeight="1">
      <c r="A47" s="85">
        <v>0.3359375</v>
      </c>
      <c r="B47" s="20"/>
      <c r="C47" s="21"/>
      <c r="D47" s="22"/>
      <c r="E47" s="23"/>
      <c r="F47" s="24"/>
      <c r="G47" s="18" t="s">
        <v>83</v>
      </c>
      <c r="H47" s="18" t="s">
        <v>83</v>
      </c>
      <c r="I47" s="18" t="s">
        <v>83</v>
      </c>
      <c r="J47" s="18" t="s">
        <v>83</v>
      </c>
      <c r="K47" s="18" t="s">
        <v>83</v>
      </c>
      <c r="L47" s="18" t="s">
        <v>83</v>
      </c>
      <c r="M47" s="18" t="s">
        <v>83</v>
      </c>
      <c r="N47" s="18" t="s">
        <v>83</v>
      </c>
      <c r="O47" s="18" t="s">
        <v>83</v>
      </c>
      <c r="P47" s="18" t="s">
        <v>83</v>
      </c>
      <c r="Q47" s="18" t="s">
        <v>83</v>
      </c>
      <c r="R47" s="18" t="s">
        <v>83</v>
      </c>
      <c r="S47" s="18" t="s">
        <v>83</v>
      </c>
      <c r="T47" s="18" t="s">
        <v>83</v>
      </c>
      <c r="U47" s="18" t="s">
        <v>83</v>
      </c>
      <c r="V47" s="18">
        <v>7479.596995207332</v>
      </c>
      <c r="W47" s="18" t="s">
        <v>83</v>
      </c>
      <c r="X47" s="18" t="s">
        <v>83</v>
      </c>
      <c r="Y47" s="18">
        <v>16373.04519562458</v>
      </c>
      <c r="Z47" s="18" t="s">
        <v>83</v>
      </c>
      <c r="AA47" s="18">
        <v>27961.614090034516</v>
      </c>
      <c r="AB47" s="18">
        <v>38286.01215235597</v>
      </c>
      <c r="AC47" s="18">
        <v>44528.87448920162</v>
      </c>
      <c r="AD47" s="86"/>
    </row>
    <row r="48" spans="1:30" ht="16.5" customHeight="1">
      <c r="A48" s="85">
        <v>0.34375</v>
      </c>
      <c r="B48" s="20">
        <v>2.0625</v>
      </c>
      <c r="C48" s="21">
        <v>1.375</v>
      </c>
      <c r="D48" s="22">
        <v>1.03125</v>
      </c>
      <c r="E48" s="23">
        <v>0.6875</v>
      </c>
      <c r="F48" s="24">
        <v>0.34375</v>
      </c>
      <c r="G48" s="18" t="s">
        <v>83</v>
      </c>
      <c r="H48" s="18" t="s">
        <v>83</v>
      </c>
      <c r="I48" s="18" t="s">
        <v>83</v>
      </c>
      <c r="J48" s="18" t="s">
        <v>83</v>
      </c>
      <c r="K48" s="18" t="s">
        <v>83</v>
      </c>
      <c r="L48" s="18" t="s">
        <v>83</v>
      </c>
      <c r="M48" s="18" t="s">
        <v>83</v>
      </c>
      <c r="N48" s="18" t="s">
        <v>83</v>
      </c>
      <c r="O48" s="18" t="s">
        <v>83</v>
      </c>
      <c r="P48" s="18" t="s">
        <v>83</v>
      </c>
      <c r="Q48" s="18" t="s">
        <v>83</v>
      </c>
      <c r="R48" s="18" t="s">
        <v>83</v>
      </c>
      <c r="S48" s="18" t="s">
        <v>83</v>
      </c>
      <c r="T48" s="18" t="s">
        <v>83</v>
      </c>
      <c r="U48" s="18" t="s">
        <v>83</v>
      </c>
      <c r="V48" s="18">
        <v>7539.963718228614</v>
      </c>
      <c r="W48" s="18" t="s">
        <v>83</v>
      </c>
      <c r="X48" s="18" t="s">
        <v>83</v>
      </c>
      <c r="Y48" s="18">
        <v>16498.83080084962</v>
      </c>
      <c r="Z48" s="18" t="s">
        <v>83</v>
      </c>
      <c r="AA48" s="18" t="s">
        <v>83</v>
      </c>
      <c r="AB48" s="18">
        <v>38577.77747856913</v>
      </c>
      <c r="AC48" s="18">
        <v>44857.894135380324</v>
      </c>
      <c r="AD48" s="86"/>
    </row>
    <row r="49" spans="1:30" ht="16.5" customHeight="1">
      <c r="A49" s="85">
        <v>0.3515625</v>
      </c>
      <c r="B49" s="20"/>
      <c r="C49" s="21"/>
      <c r="D49" s="22"/>
      <c r="E49" s="23"/>
      <c r="F49" s="24"/>
      <c r="G49" s="18" t="s">
        <v>83</v>
      </c>
      <c r="H49" s="18" t="s">
        <v>83</v>
      </c>
      <c r="I49" s="18" t="s">
        <v>83</v>
      </c>
      <c r="J49" s="18" t="s">
        <v>83</v>
      </c>
      <c r="K49" s="18" t="s">
        <v>83</v>
      </c>
      <c r="L49" s="18" t="s">
        <v>83</v>
      </c>
      <c r="M49" s="18" t="s">
        <v>83</v>
      </c>
      <c r="N49" s="18" t="s">
        <v>83</v>
      </c>
      <c r="O49" s="18" t="s">
        <v>83</v>
      </c>
      <c r="P49" s="18" t="s">
        <v>83</v>
      </c>
      <c r="Q49" s="18" t="s">
        <v>83</v>
      </c>
      <c r="R49" s="18" t="s">
        <v>83</v>
      </c>
      <c r="S49" s="18" t="s">
        <v>83</v>
      </c>
      <c r="T49" s="18" t="s">
        <v>83</v>
      </c>
      <c r="U49" s="18" t="s">
        <v>83</v>
      </c>
      <c r="V49" s="18" t="s">
        <v>83</v>
      </c>
      <c r="W49" s="18" t="s">
        <v>83</v>
      </c>
      <c r="X49" s="18" t="s">
        <v>83</v>
      </c>
      <c r="Y49" s="18">
        <v>16623.872802567585</v>
      </c>
      <c r="Z49" s="18" t="s">
        <v>83</v>
      </c>
      <c r="AA49" s="18" t="s">
        <v>83</v>
      </c>
      <c r="AB49" s="18">
        <v>38867.85947746784</v>
      </c>
      <c r="AC49" s="18">
        <v>45185.17512895771</v>
      </c>
      <c r="AD49" s="86"/>
    </row>
    <row r="50" spans="1:30" ht="16.5" customHeight="1">
      <c r="A50" s="85">
        <v>0.359375</v>
      </c>
      <c r="B50" s="20">
        <v>2.15625</v>
      </c>
      <c r="C50" s="21">
        <v>1.4375</v>
      </c>
      <c r="D50" s="22">
        <v>1.078125</v>
      </c>
      <c r="E50" s="23">
        <v>0.71875</v>
      </c>
      <c r="F50" s="24">
        <v>0.359375</v>
      </c>
      <c r="G50" s="18" t="s">
        <v>83</v>
      </c>
      <c r="H50" s="18" t="s">
        <v>83</v>
      </c>
      <c r="I50" s="18" t="s">
        <v>83</v>
      </c>
      <c r="J50" s="18" t="s">
        <v>83</v>
      </c>
      <c r="K50" s="18" t="s">
        <v>83</v>
      </c>
      <c r="L50" s="18" t="s">
        <v>83</v>
      </c>
      <c r="M50" s="18" t="s">
        <v>83</v>
      </c>
      <c r="N50" s="18" t="s">
        <v>83</v>
      </c>
      <c r="O50" s="18" t="s">
        <v>83</v>
      </c>
      <c r="P50" s="18" t="s">
        <v>83</v>
      </c>
      <c r="Q50" s="18" t="s">
        <v>83</v>
      </c>
      <c r="R50" s="18" t="s">
        <v>83</v>
      </c>
      <c r="S50" s="18" t="s">
        <v>83</v>
      </c>
      <c r="T50" s="18" t="s">
        <v>83</v>
      </c>
      <c r="U50" s="18" t="s">
        <v>83</v>
      </c>
      <c r="V50" s="18" t="s">
        <v>83</v>
      </c>
      <c r="W50" s="18" t="s">
        <v>83</v>
      </c>
      <c r="X50" s="18" t="s">
        <v>83</v>
      </c>
      <c r="Y50" s="18" t="s">
        <v>83</v>
      </c>
      <c r="Z50" s="18" t="s">
        <v>83</v>
      </c>
      <c r="AA50" s="18" t="s">
        <v>83</v>
      </c>
      <c r="AB50" s="18">
        <v>39156.2581490521</v>
      </c>
      <c r="AC50" s="18">
        <v>45510.71746993378</v>
      </c>
      <c r="AD50" s="86"/>
    </row>
    <row r="51" spans="1:30" ht="16.5" customHeight="1">
      <c r="A51" s="85">
        <v>0.3671875</v>
      </c>
      <c r="B51" s="20"/>
      <c r="C51" s="21"/>
      <c r="D51" s="22"/>
      <c r="E51" s="23"/>
      <c r="F51" s="24"/>
      <c r="G51" s="18" t="s">
        <v>83</v>
      </c>
      <c r="H51" s="18" t="s">
        <v>83</v>
      </c>
      <c r="I51" s="18" t="s">
        <v>83</v>
      </c>
      <c r="J51" s="18" t="s">
        <v>83</v>
      </c>
      <c r="K51" s="18" t="s">
        <v>83</v>
      </c>
      <c r="L51" s="18" t="s">
        <v>83</v>
      </c>
      <c r="M51" s="18" t="s">
        <v>83</v>
      </c>
      <c r="N51" s="18" t="s">
        <v>83</v>
      </c>
      <c r="O51" s="18" t="s">
        <v>83</v>
      </c>
      <c r="P51" s="18" t="s">
        <v>83</v>
      </c>
      <c r="Q51" s="18" t="s">
        <v>83</v>
      </c>
      <c r="R51" s="18" t="s">
        <v>83</v>
      </c>
      <c r="S51" s="18" t="s">
        <v>83</v>
      </c>
      <c r="T51" s="18" t="s">
        <v>83</v>
      </c>
      <c r="U51" s="18" t="s">
        <v>83</v>
      </c>
      <c r="V51" s="18" t="s">
        <v>83</v>
      </c>
      <c r="W51" s="18" t="s">
        <v>83</v>
      </c>
      <c r="X51" s="18" t="s">
        <v>83</v>
      </c>
      <c r="Y51" s="18" t="s">
        <v>83</v>
      </c>
      <c r="Z51" s="18" t="s">
        <v>83</v>
      </c>
      <c r="AA51" s="18" t="s">
        <v>83</v>
      </c>
      <c r="AB51" s="18" t="s">
        <v>83</v>
      </c>
      <c r="AC51" s="18">
        <v>45834.521158308526</v>
      </c>
      <c r="AD51" s="86"/>
    </row>
    <row r="52" spans="1:30" ht="16.5" customHeight="1" thickBot="1">
      <c r="A52" s="85">
        <v>0.375</v>
      </c>
      <c r="B52" s="20">
        <v>2.25</v>
      </c>
      <c r="C52" s="21">
        <v>1.5</v>
      </c>
      <c r="D52" s="22">
        <v>1.125</v>
      </c>
      <c r="E52" s="23">
        <v>0.75</v>
      </c>
      <c r="F52" s="24">
        <v>0.375</v>
      </c>
      <c r="G52" s="18" t="s">
        <v>83</v>
      </c>
      <c r="H52" s="18" t="s">
        <v>83</v>
      </c>
      <c r="I52" s="18" t="s">
        <v>83</v>
      </c>
      <c r="J52" s="18" t="s">
        <v>83</v>
      </c>
      <c r="K52" s="18" t="s">
        <v>83</v>
      </c>
      <c r="L52" s="18" t="s">
        <v>83</v>
      </c>
      <c r="M52" s="18" t="s">
        <v>83</v>
      </c>
      <c r="N52" s="18" t="s">
        <v>83</v>
      </c>
      <c r="O52" s="18" t="s">
        <v>83</v>
      </c>
      <c r="P52" s="18" t="s">
        <v>83</v>
      </c>
      <c r="Q52" s="18" t="s">
        <v>83</v>
      </c>
      <c r="R52" s="18" t="s">
        <v>83</v>
      </c>
      <c r="S52" s="18" t="s">
        <v>83</v>
      </c>
      <c r="T52" s="18" t="s">
        <v>83</v>
      </c>
      <c r="U52" s="18" t="s">
        <v>83</v>
      </c>
      <c r="V52" s="18" t="s">
        <v>83</v>
      </c>
      <c r="W52" s="18" t="s">
        <v>83</v>
      </c>
      <c r="X52" s="18" t="s">
        <v>83</v>
      </c>
      <c r="Y52" s="18" t="s">
        <v>83</v>
      </c>
      <c r="Z52" s="18" t="s">
        <v>83</v>
      </c>
      <c r="AA52" s="18" t="s">
        <v>83</v>
      </c>
      <c r="AB52" s="18" t="s">
        <v>83</v>
      </c>
      <c r="AC52" s="18">
        <v>46156.58619408196</v>
      </c>
      <c r="AD52" s="86"/>
    </row>
    <row r="53" spans="1:29" ht="19.5" customHeight="1">
      <c r="A53" s="85"/>
      <c r="B53" s="41">
        <v>0.046875</v>
      </c>
      <c r="C53" s="42">
        <v>0.03125</v>
      </c>
      <c r="D53" s="43">
        <v>0.0234375</v>
      </c>
      <c r="E53" s="44">
        <v>0.015625</v>
      </c>
      <c r="F53" s="45">
        <v>0.0078125</v>
      </c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9.5" customHeight="1">
      <c r="A54" s="87"/>
      <c r="B54" s="107" t="s">
        <v>38</v>
      </c>
      <c r="C54" s="108"/>
      <c r="D54" s="108"/>
      <c r="E54" s="108"/>
      <c r="F54" s="109"/>
      <c r="G54" s="110" t="s">
        <v>39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2:29" ht="19.5" customHeight="1">
      <c r="B55" s="48"/>
      <c r="E55" s="112" t="s">
        <v>40</v>
      </c>
      <c r="F55" s="49" t="s">
        <v>41</v>
      </c>
      <c r="G55" s="50">
        <v>-111.4975</v>
      </c>
      <c r="H55" s="50">
        <v>-117.18729</v>
      </c>
      <c r="I55" s="50">
        <v>-146.97599</v>
      </c>
      <c r="J55" s="50">
        <v>-184.51636</v>
      </c>
      <c r="K55" s="50">
        <v>-228.42682</v>
      </c>
      <c r="L55" s="50">
        <v>-272.49016</v>
      </c>
      <c r="M55" s="50">
        <v>-366.63366</v>
      </c>
      <c r="N55" s="50">
        <v>-526.38235</v>
      </c>
      <c r="O55" s="50">
        <v>-697.79387</v>
      </c>
      <c r="P55" s="50">
        <v>-853.9679</v>
      </c>
      <c r="Q55" s="50">
        <v>-1161.71797</v>
      </c>
      <c r="R55" s="50">
        <v>-1332.45794</v>
      </c>
      <c r="S55" s="50">
        <v>-1577.65861</v>
      </c>
      <c r="T55" s="50">
        <v>-1932.61752</v>
      </c>
      <c r="U55" s="50">
        <v>-2900.44896</v>
      </c>
      <c r="V55" s="50">
        <v>-3450.86496</v>
      </c>
      <c r="W55" s="50">
        <v>-5787.38668</v>
      </c>
      <c r="X55" s="50">
        <v>-5749.37054</v>
      </c>
      <c r="Y55" s="50">
        <v>-6091.59993</v>
      </c>
      <c r="Z55" s="50">
        <v>-14010.71795</v>
      </c>
      <c r="AA55" s="50">
        <v>-13782.23382</v>
      </c>
      <c r="AB55" s="50">
        <v>-13789.81736</v>
      </c>
      <c r="AC55" s="50">
        <v>-14243.04211</v>
      </c>
    </row>
    <row r="56" spans="2:29" ht="19.5" customHeight="1">
      <c r="B56" s="115" t="s">
        <v>42</v>
      </c>
      <c r="C56" s="116"/>
      <c r="D56" s="117"/>
      <c r="E56" s="113"/>
      <c r="F56" s="49" t="s">
        <v>43</v>
      </c>
      <c r="G56" s="50">
        <v>285.72116</v>
      </c>
      <c r="H56" s="50">
        <v>354.95783</v>
      </c>
      <c r="I56" s="50">
        <v>444.71153</v>
      </c>
      <c r="J56" s="50">
        <v>554.11925</v>
      </c>
      <c r="K56" s="50">
        <v>670.83251</v>
      </c>
      <c r="L56" s="50">
        <v>835.94853</v>
      </c>
      <c r="M56" s="50">
        <v>1096.28807</v>
      </c>
      <c r="N56" s="50">
        <v>1558.62916</v>
      </c>
      <c r="O56" s="50">
        <v>2059.40789</v>
      </c>
      <c r="P56" s="50">
        <v>2608.75868</v>
      </c>
      <c r="Q56" s="50">
        <v>3496.26261</v>
      </c>
      <c r="R56" s="50">
        <v>4294.70385</v>
      </c>
      <c r="S56" s="50">
        <v>5411.76929</v>
      </c>
      <c r="T56" s="50">
        <v>6879.53333</v>
      </c>
      <c r="U56" s="50">
        <v>9033.49611</v>
      </c>
      <c r="V56" s="50">
        <v>12507.38064</v>
      </c>
      <c r="W56" s="50">
        <v>18990.69379</v>
      </c>
      <c r="X56" s="50">
        <v>20875.33917</v>
      </c>
      <c r="Y56" s="50">
        <v>25134.01944</v>
      </c>
      <c r="Z56" s="50">
        <v>43254.28579</v>
      </c>
      <c r="AA56" s="50">
        <v>47990.16797</v>
      </c>
      <c r="AB56" s="50">
        <v>58012.58866</v>
      </c>
      <c r="AC56" s="50">
        <v>64316.4192</v>
      </c>
    </row>
    <row r="57" spans="2:29" ht="19.5" customHeight="1">
      <c r="B57" s="51"/>
      <c r="E57" s="114"/>
      <c r="F57" s="49" t="s">
        <v>2</v>
      </c>
      <c r="G57" s="50">
        <v>10.65897</v>
      </c>
      <c r="H57" s="50">
        <v>11.91198</v>
      </c>
      <c r="I57" s="50">
        <v>14.90806</v>
      </c>
      <c r="J57" s="50">
        <v>18.43667</v>
      </c>
      <c r="K57" s="50">
        <v>21.82689</v>
      </c>
      <c r="L57" s="50">
        <v>28.41313</v>
      </c>
      <c r="M57" s="50">
        <v>36.3185</v>
      </c>
      <c r="N57" s="50">
        <v>51.13227</v>
      </c>
      <c r="O57" s="50">
        <v>67.33927</v>
      </c>
      <c r="P57" s="50">
        <v>88.29519</v>
      </c>
      <c r="Q57" s="50">
        <v>116.57843</v>
      </c>
      <c r="R57" s="50">
        <v>153.36411</v>
      </c>
      <c r="S57" s="50">
        <v>205.67254</v>
      </c>
      <c r="T57" s="50">
        <v>271.32066</v>
      </c>
      <c r="U57" s="50">
        <v>417.83992</v>
      </c>
      <c r="V57" s="50">
        <v>502.24496</v>
      </c>
      <c r="W57" s="50">
        <v>690.41461</v>
      </c>
      <c r="X57" s="50">
        <v>839.76467</v>
      </c>
      <c r="Y57" s="50">
        <v>1148.95585</v>
      </c>
      <c r="Z57" s="50">
        <v>1479.47868</v>
      </c>
      <c r="AA57" s="50">
        <v>1851.38076</v>
      </c>
      <c r="AB57" s="50">
        <v>2703.93835</v>
      </c>
      <c r="AC57" s="50">
        <v>3217.74608</v>
      </c>
    </row>
    <row r="58" spans="2:29" ht="19.5" customHeight="1">
      <c r="B58" s="124" t="s">
        <v>44</v>
      </c>
      <c r="C58" s="125"/>
      <c r="D58" s="125"/>
      <c r="E58" s="126"/>
      <c r="F58" s="52" t="s">
        <v>45</v>
      </c>
      <c r="G58" s="53">
        <v>0.2859300000000001</v>
      </c>
      <c r="H58" s="53">
        <v>0.29483999999999994</v>
      </c>
      <c r="I58" s="53">
        <v>0.294525</v>
      </c>
      <c r="J58" s="53">
        <v>0.29231999999999997</v>
      </c>
      <c r="K58" s="53">
        <v>0.2858625</v>
      </c>
      <c r="L58" s="53">
        <v>0.29862</v>
      </c>
      <c r="M58" s="53">
        <v>0.29106</v>
      </c>
      <c r="N58" s="53">
        <v>0.288225</v>
      </c>
      <c r="O58" s="53">
        <v>0.28728</v>
      </c>
      <c r="P58" s="53">
        <v>0.29735999999999996</v>
      </c>
      <c r="Q58" s="53">
        <v>0.29295000000000004</v>
      </c>
      <c r="R58" s="53">
        <v>0.31374</v>
      </c>
      <c r="S58" s="53">
        <v>0.3339</v>
      </c>
      <c r="T58" s="53">
        <v>0.34650000000000003</v>
      </c>
      <c r="U58" s="53">
        <v>0.351</v>
      </c>
      <c r="V58" s="53">
        <v>0.35280000000000006</v>
      </c>
      <c r="W58" s="53">
        <v>0.31941</v>
      </c>
      <c r="X58" s="53">
        <v>0.3534299999999999</v>
      </c>
      <c r="Y58" s="53">
        <v>0.401625</v>
      </c>
      <c r="Z58" s="53">
        <v>0.30051000000000005</v>
      </c>
      <c r="AA58" s="53">
        <v>0.33894</v>
      </c>
      <c r="AB58" s="53">
        <v>0.40950000000000003</v>
      </c>
      <c r="AC58" s="53">
        <v>0.43955099999999997</v>
      </c>
    </row>
    <row r="59" spans="2:29" ht="19.5" customHeight="1">
      <c r="B59" s="48"/>
      <c r="E59" s="112" t="s">
        <v>40</v>
      </c>
      <c r="F59" s="49" t="s">
        <v>46</v>
      </c>
      <c r="G59" s="54">
        <v>1.5E-05</v>
      </c>
      <c r="H59" s="54">
        <v>7.081231E-06</v>
      </c>
      <c r="I59" s="54">
        <v>4.516165E-06</v>
      </c>
      <c r="J59" s="54">
        <v>2.930783E-06</v>
      </c>
      <c r="K59" s="54">
        <v>2.044859E-06</v>
      </c>
      <c r="L59" s="54">
        <v>1.260581E-06</v>
      </c>
      <c r="M59" s="54">
        <v>7.519982E-07</v>
      </c>
      <c r="N59" s="54">
        <v>3.756916E-07</v>
      </c>
      <c r="O59" s="54">
        <v>2.15903E-07</v>
      </c>
      <c r="P59" s="54">
        <v>1.299865E-07</v>
      </c>
      <c r="Q59" s="54">
        <v>7.345935E-08</v>
      </c>
      <c r="R59" s="54">
        <v>4.545822E-08</v>
      </c>
      <c r="S59" s="54">
        <v>2.690009E-08</v>
      </c>
      <c r="T59" s="54">
        <v>1.604086E-08</v>
      </c>
      <c r="U59" s="54">
        <v>1.289714E-08</v>
      </c>
      <c r="V59" s="54">
        <v>4.766366E-09</v>
      </c>
      <c r="W59" s="54">
        <v>2.283592E-09</v>
      </c>
      <c r="X59" s="54">
        <v>1.707962E-09</v>
      </c>
      <c r="Y59" s="54">
        <v>1.036822E-09</v>
      </c>
      <c r="Z59" s="54">
        <v>4.678768E-10</v>
      </c>
      <c r="AA59" s="54">
        <v>3.369934E-10</v>
      </c>
      <c r="AB59" s="54">
        <v>1.908756E-10</v>
      </c>
      <c r="AC59" s="54">
        <v>1.446757E-10</v>
      </c>
    </row>
    <row r="60" spans="2:29" ht="19.5" customHeight="1">
      <c r="B60" s="115" t="s">
        <v>47</v>
      </c>
      <c r="C60" s="116"/>
      <c r="D60" s="117"/>
      <c r="E60" s="113"/>
      <c r="F60" s="49" t="s">
        <v>0</v>
      </c>
      <c r="G60" s="54">
        <v>0.001834</v>
      </c>
      <c r="H60" s="54">
        <v>0.001939</v>
      </c>
      <c r="I60" s="54">
        <v>0.001548</v>
      </c>
      <c r="J60" s="54">
        <v>0.001242</v>
      </c>
      <c r="K60" s="54">
        <v>0.001026</v>
      </c>
      <c r="L60" s="54">
        <v>0.000823</v>
      </c>
      <c r="M60" s="54">
        <v>0.000628</v>
      </c>
      <c r="N60" s="54">
        <v>0.000442</v>
      </c>
      <c r="O60" s="54">
        <v>0.000334</v>
      </c>
      <c r="P60" s="54">
        <v>0.000264</v>
      </c>
      <c r="Q60" s="54">
        <v>0.000197</v>
      </c>
      <c r="R60" s="54">
        <v>0.00016</v>
      </c>
      <c r="S60" s="54">
        <v>0.000127</v>
      </c>
      <c r="T60" s="54">
        <v>0.0001</v>
      </c>
      <c r="U60" s="54">
        <v>5.6E-05</v>
      </c>
      <c r="V60" s="54">
        <v>5.5E-05</v>
      </c>
      <c r="W60" s="54">
        <v>3.6E-05</v>
      </c>
      <c r="X60" s="54">
        <v>3.3E-05</v>
      </c>
      <c r="Y60" s="54">
        <v>2.7E-05</v>
      </c>
      <c r="Z60" s="54">
        <v>1.6E-05</v>
      </c>
      <c r="AA60" s="54">
        <v>1.4E-05</v>
      </c>
      <c r="AB60" s="54">
        <v>1.2E-05</v>
      </c>
      <c r="AC60" s="54">
        <v>1.1E-05</v>
      </c>
    </row>
    <row r="61" spans="2:29" ht="19.5" customHeight="1" thickBot="1">
      <c r="B61" s="55"/>
      <c r="C61" s="56"/>
      <c r="D61" s="56"/>
      <c r="E61" s="127"/>
      <c r="F61" s="49" t="s">
        <v>1</v>
      </c>
      <c r="G61" s="54">
        <v>0.026284</v>
      </c>
      <c r="H61" s="54">
        <v>0.008403</v>
      </c>
      <c r="I61" s="54">
        <v>0.008394</v>
      </c>
      <c r="J61" s="54">
        <v>0.008331</v>
      </c>
      <c r="K61" s="54">
        <v>0.008147</v>
      </c>
      <c r="L61" s="54">
        <v>0.008511</v>
      </c>
      <c r="M61" s="54">
        <v>0.008295</v>
      </c>
      <c r="N61" s="54">
        <v>0.008214</v>
      </c>
      <c r="O61" s="54">
        <v>0.008187</v>
      </c>
      <c r="P61" s="54">
        <v>0.008475</v>
      </c>
      <c r="Q61" s="54">
        <v>0.008349</v>
      </c>
      <c r="R61" s="54">
        <v>0.008942</v>
      </c>
      <c r="S61" s="54">
        <v>0.009516</v>
      </c>
      <c r="T61" s="54">
        <v>0.009875</v>
      </c>
      <c r="U61" s="54">
        <v>0.034503</v>
      </c>
      <c r="V61" s="54">
        <v>0.010055</v>
      </c>
      <c r="W61" s="54">
        <v>0.009103</v>
      </c>
      <c r="X61" s="54">
        <v>0.010073</v>
      </c>
      <c r="Y61" s="54">
        <v>0.011446</v>
      </c>
      <c r="Z61" s="54">
        <v>0.008565</v>
      </c>
      <c r="AA61" s="54">
        <v>0.00966</v>
      </c>
      <c r="AB61" s="54">
        <v>0.011671</v>
      </c>
      <c r="AC61" s="54">
        <v>0.012527</v>
      </c>
    </row>
    <row r="62" spans="5:6" ht="12.75">
      <c r="E62" s="57" t="s">
        <v>48</v>
      </c>
      <c r="F62" s="58">
        <v>0.2</v>
      </c>
    </row>
    <row r="63" spans="5:9" ht="12.75">
      <c r="E63" s="57" t="s">
        <v>49</v>
      </c>
      <c r="F63" s="59">
        <v>9307</v>
      </c>
      <c r="I63" s="60"/>
    </row>
    <row r="64" spans="5:9" ht="12.75">
      <c r="E64" s="57" t="s">
        <v>82</v>
      </c>
      <c r="F64" s="59" t="s">
        <v>84</v>
      </c>
      <c r="I64" s="60"/>
    </row>
    <row r="65" spans="5:9" ht="12.75">
      <c r="E65" s="57" t="s">
        <v>50</v>
      </c>
      <c r="F65" s="98" t="s">
        <v>29</v>
      </c>
      <c r="I65" s="60"/>
    </row>
    <row r="66" spans="5:9" ht="12.75">
      <c r="E66" s="57" t="s">
        <v>51</v>
      </c>
      <c r="F66" s="98" t="s">
        <v>68</v>
      </c>
      <c r="I66" s="60"/>
    </row>
    <row r="67" spans="5:9" ht="12.75">
      <c r="E67" s="57" t="s">
        <v>52</v>
      </c>
      <c r="F67" s="99">
        <v>10801.117737387032</v>
      </c>
      <c r="I67" s="60"/>
    </row>
    <row r="68" spans="5:9" ht="12.75">
      <c r="E68" s="57" t="s">
        <v>53</v>
      </c>
      <c r="F68" s="100">
        <v>0.16053698693317206</v>
      </c>
      <c r="I68" s="60"/>
    </row>
    <row r="69" spans="5:9" ht="12.75">
      <c r="E69" s="57" t="s">
        <v>54</v>
      </c>
      <c r="F69" s="99">
        <v>7470.588686935162</v>
      </c>
      <c r="I69" s="60"/>
    </row>
    <row r="70" spans="5:9" ht="12.75">
      <c r="E70" s="57" t="s">
        <v>55</v>
      </c>
      <c r="F70" s="101">
        <v>11.0625</v>
      </c>
      <c r="I70" s="60"/>
    </row>
    <row r="71" spans="5:9" ht="12.75">
      <c r="E71" s="57" t="s">
        <v>56</v>
      </c>
      <c r="F71" s="101">
        <v>11.8125</v>
      </c>
      <c r="I71" s="60"/>
    </row>
    <row r="72" spans="5:9" ht="12.75">
      <c r="E72" s="57"/>
      <c r="I72" s="60"/>
    </row>
    <row r="73" ht="12.75">
      <c r="AC73" s="1"/>
    </row>
    <row r="74" ht="12.75">
      <c r="AC74" s="1"/>
    </row>
    <row r="75" ht="12.75">
      <c r="AC75" s="1"/>
    </row>
    <row r="76" ht="12.75">
      <c r="AC76" s="1"/>
    </row>
    <row r="77" ht="12.75">
      <c r="AC77" s="1"/>
    </row>
    <row r="78" ht="12.75">
      <c r="AC78" s="1"/>
    </row>
    <row r="79" ht="12.75">
      <c r="AC79" s="1"/>
    </row>
    <row r="80" ht="12.75">
      <c r="AC80" s="1"/>
    </row>
    <row r="81" ht="12.75">
      <c r="AC81" s="1"/>
    </row>
    <row r="82" ht="12.75">
      <c r="AC82" s="1"/>
    </row>
    <row r="83" ht="12.75">
      <c r="AC83" s="1"/>
    </row>
    <row r="84" ht="12.75">
      <c r="AC84" s="1"/>
    </row>
    <row r="85" ht="12.75">
      <c r="AC85" s="1"/>
    </row>
    <row r="86" ht="12.75">
      <c r="AC86" s="1"/>
    </row>
    <row r="87" ht="12.75">
      <c r="AC87" s="1"/>
    </row>
    <row r="88" ht="12.75">
      <c r="AC88" s="1"/>
    </row>
    <row r="89" ht="12.75">
      <c r="AC89" s="1"/>
    </row>
    <row r="90" ht="12.75">
      <c r="AC90" s="1"/>
    </row>
    <row r="91" ht="12.75">
      <c r="AC91" s="1"/>
    </row>
    <row r="92" ht="12.75">
      <c r="AC92" s="1"/>
    </row>
    <row r="93" ht="12.75">
      <c r="AC93" s="1"/>
    </row>
    <row r="94" ht="12.75">
      <c r="AC94" s="1"/>
    </row>
    <row r="95" ht="12.75">
      <c r="AC95" s="1"/>
    </row>
    <row r="96" ht="12.75">
      <c r="AC96" s="1"/>
    </row>
    <row r="97" ht="12.75">
      <c r="AC97" s="1"/>
    </row>
    <row r="98" ht="12.75">
      <c r="AC98" s="1"/>
    </row>
    <row r="99" ht="12.75">
      <c r="AC99" s="1"/>
    </row>
    <row r="100" ht="12.75">
      <c r="AC100" s="1"/>
    </row>
    <row r="101" ht="12.75">
      <c r="AC101" s="1"/>
    </row>
    <row r="102" ht="12.75">
      <c r="AC102" s="1"/>
    </row>
    <row r="103" ht="12.75">
      <c r="AC103" s="1"/>
    </row>
    <row r="104" ht="12.75">
      <c r="AC104" s="1"/>
    </row>
    <row r="105" ht="12.75">
      <c r="AC105" s="1"/>
    </row>
    <row r="106" ht="12.75">
      <c r="AC106" s="1"/>
    </row>
    <row r="107" ht="12.75">
      <c r="AC107" s="1"/>
    </row>
    <row r="108" ht="12.75">
      <c r="AC108" s="1"/>
    </row>
    <row r="109" ht="12.75">
      <c r="AC109" s="1"/>
    </row>
    <row r="110" ht="12.75">
      <c r="AC110" s="1"/>
    </row>
    <row r="111" ht="12.75">
      <c r="AC111" s="1"/>
    </row>
    <row r="112" ht="12.75">
      <c r="AC112" s="1"/>
    </row>
    <row r="113" ht="12.75">
      <c r="AC113" s="1"/>
    </row>
    <row r="114" ht="12.75">
      <c r="AC114" s="1"/>
    </row>
    <row r="115" ht="12.75">
      <c r="AC115" s="1"/>
    </row>
    <row r="116" ht="12.75">
      <c r="AC116" s="1"/>
    </row>
    <row r="117" ht="12.75">
      <c r="AC117" s="1"/>
    </row>
    <row r="118" ht="12.75">
      <c r="AC118" s="1"/>
    </row>
    <row r="119" ht="12.75">
      <c r="AC119" s="1"/>
    </row>
    <row r="120" ht="12.75">
      <c r="AC120" s="1"/>
    </row>
    <row r="121" ht="12.75">
      <c r="AC121" s="1"/>
    </row>
    <row r="122" ht="12.75">
      <c r="AC122" s="1"/>
    </row>
    <row r="123" ht="12.75">
      <c r="AC123" s="1"/>
    </row>
    <row r="124" ht="12.75">
      <c r="AC124" s="1"/>
    </row>
    <row r="125" ht="12.75">
      <c r="AC125" s="1"/>
    </row>
    <row r="126" ht="12.75">
      <c r="AC126" s="1"/>
    </row>
    <row r="127" ht="12.75">
      <c r="AC127" s="1"/>
    </row>
    <row r="128" ht="12.75">
      <c r="AC128" s="1"/>
    </row>
    <row r="129" ht="12.75">
      <c r="AC129" s="1"/>
    </row>
    <row r="130" ht="12.75">
      <c r="AC130" s="1"/>
    </row>
    <row r="131" ht="12.75">
      <c r="AC131" s="1"/>
    </row>
    <row r="132" ht="12.75">
      <c r="AC132" s="1"/>
    </row>
    <row r="133" ht="12.75">
      <c r="AC133" s="1"/>
    </row>
    <row r="134" ht="12.75">
      <c r="AC134" s="1"/>
    </row>
    <row r="135" ht="12.75">
      <c r="AC135" s="1"/>
    </row>
    <row r="136" ht="12.75">
      <c r="AC136" s="1"/>
    </row>
    <row r="137" ht="12.75">
      <c r="AC137" s="1"/>
    </row>
    <row r="138" ht="12.75">
      <c r="AC138" s="1"/>
    </row>
    <row r="139" ht="12.75">
      <c r="AC139" s="1"/>
    </row>
    <row r="140" ht="12.75">
      <c r="AC140" s="1"/>
    </row>
    <row r="141" ht="12.75">
      <c r="AC141" s="1"/>
    </row>
    <row r="142" ht="12.75">
      <c r="AC142" s="1"/>
    </row>
    <row r="143" ht="12.75">
      <c r="AC143" s="1"/>
    </row>
    <row r="144" ht="12.75">
      <c r="AC144" s="1"/>
    </row>
    <row r="145" ht="12.75">
      <c r="AC145" s="1"/>
    </row>
    <row r="146" ht="12.75">
      <c r="AC146" s="1"/>
    </row>
    <row r="147" ht="12.75">
      <c r="AC147" s="1"/>
    </row>
    <row r="148" ht="12.75">
      <c r="AC148" s="1"/>
    </row>
    <row r="149" ht="12.75">
      <c r="AC149" s="1"/>
    </row>
    <row r="150" ht="12.75">
      <c r="AC150" s="1"/>
    </row>
    <row r="151" ht="12.75">
      <c r="AC151" s="1"/>
    </row>
    <row r="152" ht="12.75">
      <c r="AC152" s="1"/>
    </row>
    <row r="153" ht="12.75">
      <c r="AC153" s="1"/>
    </row>
    <row r="154" ht="12.75">
      <c r="AC154" s="1"/>
    </row>
    <row r="155" ht="12.75">
      <c r="AC155" s="1"/>
    </row>
    <row r="156" ht="12.75">
      <c r="AC156" s="1"/>
    </row>
    <row r="157" ht="12.75">
      <c r="AC157" s="1"/>
    </row>
    <row r="158" ht="12.75">
      <c r="AC158" s="1"/>
    </row>
    <row r="159" ht="12.75">
      <c r="AC159" s="1"/>
    </row>
    <row r="160" ht="12.75">
      <c r="AC160" s="1"/>
    </row>
    <row r="161" ht="12.75">
      <c r="AC161" s="1"/>
    </row>
    <row r="162" ht="12.75">
      <c r="AC162" s="1"/>
    </row>
    <row r="163" ht="12.75">
      <c r="AC163" s="1"/>
    </row>
    <row r="164" ht="12.75">
      <c r="AC164" s="1"/>
    </row>
    <row r="165" ht="12.75">
      <c r="AC165" s="1"/>
    </row>
    <row r="166" ht="12.75">
      <c r="AC166" s="1"/>
    </row>
    <row r="167" ht="12.75">
      <c r="AC167" s="1"/>
    </row>
    <row r="168" ht="12.75">
      <c r="AC168" s="1"/>
    </row>
    <row r="169" ht="12.75">
      <c r="AC169" s="1"/>
    </row>
    <row r="170" ht="12.75">
      <c r="AC170" s="1"/>
    </row>
    <row r="171" ht="12.75">
      <c r="AC171" s="1"/>
    </row>
    <row r="172" ht="12.75">
      <c r="AC172" s="1"/>
    </row>
    <row r="173" ht="12.75">
      <c r="AC173" s="1"/>
    </row>
    <row r="174" ht="12.75">
      <c r="AC174" s="1"/>
    </row>
    <row r="175" ht="12.75">
      <c r="AC175" s="1"/>
    </row>
    <row r="176" ht="12.75">
      <c r="AC176" s="1"/>
    </row>
    <row r="177" ht="12.75">
      <c r="AC177" s="1"/>
    </row>
    <row r="178" ht="12.75">
      <c r="AC178" s="1"/>
    </row>
    <row r="179" ht="12.75">
      <c r="AC179" s="1"/>
    </row>
    <row r="180" ht="12.75">
      <c r="AC180" s="1"/>
    </row>
    <row r="181" ht="12.75">
      <c r="AC181" s="1"/>
    </row>
    <row r="182" ht="12.75">
      <c r="AC182" s="1"/>
    </row>
    <row r="183" ht="12.75">
      <c r="AC183" s="1"/>
    </row>
    <row r="184" ht="12.75">
      <c r="AC184" s="1"/>
    </row>
    <row r="185" ht="12.75">
      <c r="AC185" s="1"/>
    </row>
    <row r="186" ht="12.75">
      <c r="AC186" s="1"/>
    </row>
    <row r="187" ht="12.75">
      <c r="AC187" s="1"/>
    </row>
    <row r="188" ht="12.75">
      <c r="AC188" s="1"/>
    </row>
    <row r="189" ht="12.75">
      <c r="AC189" s="1"/>
    </row>
    <row r="190" ht="12.75">
      <c r="AC190" s="1"/>
    </row>
    <row r="191" ht="12.75">
      <c r="AC191" s="1"/>
    </row>
    <row r="192" ht="12.75">
      <c r="AC192" s="1"/>
    </row>
    <row r="193" ht="12.75">
      <c r="AC193" s="1"/>
    </row>
    <row r="194" ht="12.75">
      <c r="AC194" s="1"/>
    </row>
    <row r="195" ht="12.75">
      <c r="AC195" s="1"/>
    </row>
    <row r="196" ht="12.75">
      <c r="AC196" s="1"/>
    </row>
    <row r="197" ht="12.75">
      <c r="AC197" s="1"/>
    </row>
    <row r="198" ht="12.75">
      <c r="AC198" s="1"/>
    </row>
    <row r="199" ht="12.75">
      <c r="AC199" s="1"/>
    </row>
    <row r="200" ht="12.75">
      <c r="AC200" s="1"/>
    </row>
    <row r="201" ht="12.75">
      <c r="AC201" s="1"/>
    </row>
    <row r="202" ht="12.75">
      <c r="AC202" s="1"/>
    </row>
    <row r="203" ht="12.75">
      <c r="AC203" s="1"/>
    </row>
    <row r="204" ht="12.75">
      <c r="AC204" s="1"/>
    </row>
    <row r="205" ht="12.75">
      <c r="AC205" s="1"/>
    </row>
    <row r="206" ht="12.75">
      <c r="AC206" s="1"/>
    </row>
    <row r="207" ht="12.75">
      <c r="AC207" s="1"/>
    </row>
    <row r="208" ht="12.75">
      <c r="AC208" s="1"/>
    </row>
    <row r="209" ht="12.75">
      <c r="AC209" s="1"/>
    </row>
    <row r="210" ht="12.75">
      <c r="AC210" s="1"/>
    </row>
    <row r="211" ht="12.75">
      <c r="AC211" s="1"/>
    </row>
    <row r="212" ht="12.75">
      <c r="AC212" s="1"/>
    </row>
    <row r="213" ht="12.75">
      <c r="AC213" s="1"/>
    </row>
    <row r="214" ht="12.75">
      <c r="AC214" s="1"/>
    </row>
    <row r="215" ht="12.75">
      <c r="AC215" s="1"/>
    </row>
    <row r="216" ht="12.75">
      <c r="AC216" s="1"/>
    </row>
    <row r="217" ht="12.75">
      <c r="AC217" s="1"/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  <row r="241" ht="12.75">
      <c r="AC241" s="1"/>
    </row>
    <row r="242" ht="12.75">
      <c r="AC242" s="1"/>
    </row>
    <row r="243" ht="12.75">
      <c r="AC243" s="1"/>
    </row>
    <row r="244" ht="12.75">
      <c r="AC244" s="1"/>
    </row>
    <row r="245" ht="12.75">
      <c r="AC245" s="1"/>
    </row>
    <row r="246" ht="12.75">
      <c r="AC246" s="1"/>
    </row>
    <row r="247" ht="12.75">
      <c r="AC247" s="1"/>
    </row>
    <row r="248" ht="12.75">
      <c r="AC248" s="1"/>
    </row>
    <row r="249" ht="12.75">
      <c r="AC249" s="1"/>
    </row>
    <row r="250" ht="12.75">
      <c r="AC250" s="1"/>
    </row>
    <row r="251" ht="12.75">
      <c r="AC251" s="1"/>
    </row>
    <row r="252" ht="12.75">
      <c r="AC252" s="1"/>
    </row>
    <row r="253" ht="12.75">
      <c r="AC253" s="1"/>
    </row>
    <row r="254" ht="12.75">
      <c r="AC254" s="1"/>
    </row>
    <row r="255" ht="12.75">
      <c r="AC255" s="1"/>
    </row>
    <row r="256" ht="12.75">
      <c r="AC256" s="1"/>
    </row>
    <row r="257" ht="12.75">
      <c r="AC257" s="1"/>
    </row>
    <row r="258" ht="12.75">
      <c r="AC258" s="1"/>
    </row>
    <row r="259" ht="12.75">
      <c r="AC259" s="1"/>
    </row>
    <row r="260" ht="12.75">
      <c r="AC260" s="1"/>
    </row>
    <row r="261" ht="12.75">
      <c r="AC261" s="1"/>
    </row>
    <row r="262" ht="12.75">
      <c r="AC262" s="1"/>
    </row>
    <row r="263" ht="12.75">
      <c r="AC263" s="1"/>
    </row>
    <row r="264" ht="12.75">
      <c r="AC264" s="1"/>
    </row>
    <row r="265" ht="12.75">
      <c r="AC265" s="1"/>
    </row>
    <row r="266" ht="12.75">
      <c r="AC266" s="1"/>
    </row>
    <row r="267" ht="12.75">
      <c r="AC267" s="1"/>
    </row>
    <row r="268" ht="12.75">
      <c r="AC268" s="1"/>
    </row>
    <row r="269" ht="12.75">
      <c r="AC269" s="1"/>
    </row>
    <row r="270" ht="12.75">
      <c r="AC270" s="1"/>
    </row>
    <row r="271" ht="12.75">
      <c r="AC271" s="1"/>
    </row>
    <row r="272" ht="12.75">
      <c r="AC272" s="1"/>
    </row>
    <row r="273" ht="12.75">
      <c r="AC273" s="1"/>
    </row>
    <row r="274" ht="12.75">
      <c r="AC274" s="1"/>
    </row>
    <row r="275" ht="12.75">
      <c r="AC275" s="1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  <row r="330" ht="12.75">
      <c r="AC330" s="1"/>
    </row>
    <row r="331" ht="12.75">
      <c r="AC331" s="1"/>
    </row>
    <row r="332" ht="12.75">
      <c r="AC332" s="1"/>
    </row>
    <row r="333" ht="12.75">
      <c r="AC333" s="1"/>
    </row>
    <row r="334" ht="12.75">
      <c r="AC334" s="1"/>
    </row>
    <row r="335" ht="12.75">
      <c r="AC335" s="1"/>
    </row>
    <row r="336" ht="12.75">
      <c r="AC336" s="1"/>
    </row>
    <row r="337" ht="12.75">
      <c r="AC337" s="1"/>
    </row>
    <row r="338" ht="12.75">
      <c r="AC338" s="1"/>
    </row>
    <row r="339" ht="12.75">
      <c r="AC339" s="1"/>
    </row>
    <row r="340" ht="12.75">
      <c r="AC340" s="1"/>
    </row>
    <row r="341" ht="12.75">
      <c r="AC341" s="1"/>
    </row>
    <row r="342" ht="12.75">
      <c r="AC342" s="1"/>
    </row>
    <row r="343" ht="12.75">
      <c r="AC343" s="1"/>
    </row>
    <row r="344" ht="12.75">
      <c r="AC344" s="1"/>
    </row>
    <row r="345" ht="12.75">
      <c r="AC345" s="1"/>
    </row>
    <row r="346" ht="12.75">
      <c r="AC346" s="1"/>
    </row>
    <row r="347" ht="12.75">
      <c r="AC347" s="1"/>
    </row>
    <row r="348" ht="12.75">
      <c r="AC348" s="1"/>
    </row>
    <row r="349" ht="12.75">
      <c r="AC349" s="1"/>
    </row>
    <row r="350" ht="12.75">
      <c r="AC350" s="1"/>
    </row>
    <row r="351" ht="12.75">
      <c r="AC351" s="1"/>
    </row>
    <row r="352" ht="12.75">
      <c r="AC352" s="1"/>
    </row>
    <row r="353" ht="12.75">
      <c r="AC353" s="1"/>
    </row>
    <row r="354" ht="12.75">
      <c r="AC354" s="1"/>
    </row>
    <row r="355" ht="12.75">
      <c r="AC355" s="1"/>
    </row>
    <row r="356" ht="12.75">
      <c r="AC356" s="1"/>
    </row>
    <row r="357" ht="12.75">
      <c r="AC357" s="1"/>
    </row>
    <row r="358" ht="12.75">
      <c r="AC358" s="1"/>
    </row>
    <row r="359" ht="12.75">
      <c r="AC359" s="1"/>
    </row>
    <row r="360" ht="12.75">
      <c r="AC360" s="1"/>
    </row>
    <row r="361" ht="12.75">
      <c r="AC361" s="1"/>
    </row>
    <row r="362" ht="12.75">
      <c r="AC362" s="1"/>
    </row>
    <row r="363" ht="12.75">
      <c r="AC363" s="1"/>
    </row>
    <row r="364" ht="12.75">
      <c r="AC364" s="1"/>
    </row>
    <row r="365" ht="12.75">
      <c r="AC365" s="1"/>
    </row>
    <row r="366" ht="12.75">
      <c r="AC366" s="1"/>
    </row>
    <row r="367" ht="12.75">
      <c r="AC367" s="1"/>
    </row>
    <row r="368" ht="12.75">
      <c r="AC368" s="1"/>
    </row>
    <row r="369" ht="12.75">
      <c r="AC369" s="1"/>
    </row>
    <row r="370" ht="12.75">
      <c r="AC370" s="1"/>
    </row>
    <row r="371" ht="12.75">
      <c r="AC371" s="1"/>
    </row>
    <row r="372" ht="12.75">
      <c r="AC372" s="1"/>
    </row>
    <row r="373" ht="12.75">
      <c r="AC373" s="1"/>
    </row>
    <row r="374" ht="12.75">
      <c r="AC374" s="1"/>
    </row>
    <row r="375" ht="12.75">
      <c r="AC375" s="1"/>
    </row>
    <row r="376" ht="12.75">
      <c r="AC376" s="1"/>
    </row>
    <row r="377" ht="12.75">
      <c r="AC377" s="1"/>
    </row>
    <row r="378" ht="12.75">
      <c r="AC378" s="1"/>
    </row>
    <row r="379" ht="12.75">
      <c r="AC379" s="1"/>
    </row>
    <row r="380" ht="12.75">
      <c r="AC380" s="1"/>
    </row>
    <row r="381" ht="12.75">
      <c r="AC381" s="1"/>
    </row>
    <row r="382" ht="12.75">
      <c r="AC382" s="1"/>
    </row>
    <row r="383" ht="12.75">
      <c r="AC383" s="1"/>
    </row>
    <row r="384" ht="12.75">
      <c r="AC384" s="1"/>
    </row>
    <row r="385" ht="12.75">
      <c r="AC385" s="1"/>
    </row>
    <row r="386" ht="12.75">
      <c r="AC386" s="1"/>
    </row>
    <row r="387" ht="12.75">
      <c r="AC387" s="1"/>
    </row>
    <row r="388" ht="12.75">
      <c r="AC388" s="1"/>
    </row>
    <row r="389" ht="12.75">
      <c r="AC389" s="1"/>
    </row>
    <row r="390" ht="12.75">
      <c r="AC390" s="1"/>
    </row>
    <row r="391" ht="12.75">
      <c r="AC391" s="1"/>
    </row>
    <row r="392" ht="12.75">
      <c r="AC392" s="1"/>
    </row>
    <row r="393" ht="12.75">
      <c r="AC393" s="1"/>
    </row>
    <row r="394" ht="12.75">
      <c r="AC394" s="1"/>
    </row>
    <row r="395" ht="12.75">
      <c r="AC395" s="1"/>
    </row>
    <row r="396" ht="12.75">
      <c r="AC396" s="1"/>
    </row>
    <row r="397" ht="12.75">
      <c r="AC397" s="1"/>
    </row>
    <row r="398" ht="12.75">
      <c r="AC398" s="1"/>
    </row>
    <row r="399" ht="12.75">
      <c r="AC399" s="1"/>
    </row>
    <row r="400" ht="12.75">
      <c r="AC400" s="1"/>
    </row>
    <row r="401" ht="12.75">
      <c r="AC401" s="1"/>
    </row>
    <row r="402" ht="12.75">
      <c r="AC402" s="1"/>
    </row>
    <row r="403" ht="12.75">
      <c r="AC403" s="1"/>
    </row>
    <row r="404" ht="12.75">
      <c r="AC404" s="1"/>
    </row>
    <row r="405" ht="12.75">
      <c r="AC405" s="1"/>
    </row>
    <row r="406" ht="12.75">
      <c r="AC406" s="1"/>
    </row>
    <row r="407" ht="12.75">
      <c r="AC407" s="1"/>
    </row>
    <row r="408" ht="12.75">
      <c r="AC408" s="1"/>
    </row>
    <row r="409" ht="12.75">
      <c r="AC409" s="1"/>
    </row>
    <row r="410" ht="12.75">
      <c r="AC410" s="1"/>
    </row>
    <row r="411" ht="12.75">
      <c r="AC411" s="1"/>
    </row>
    <row r="412" ht="12.75">
      <c r="AC412" s="1"/>
    </row>
    <row r="413" ht="12.75">
      <c r="AC413" s="1"/>
    </row>
    <row r="414" ht="12.75">
      <c r="AC414" s="1"/>
    </row>
    <row r="415" ht="12.75">
      <c r="AC415" s="1"/>
    </row>
    <row r="416" ht="12.75">
      <c r="AC416" s="1"/>
    </row>
    <row r="417" ht="12.75">
      <c r="AC417" s="1"/>
    </row>
    <row r="418" ht="12.75">
      <c r="AC418" s="1"/>
    </row>
    <row r="419" ht="12.75">
      <c r="AC419" s="1"/>
    </row>
    <row r="420" ht="12.75">
      <c r="AC420" s="1"/>
    </row>
    <row r="421" ht="12.75">
      <c r="AC421" s="1"/>
    </row>
    <row r="422" ht="12.75">
      <c r="AC422" s="1"/>
    </row>
    <row r="423" ht="12.75">
      <c r="AC423" s="1"/>
    </row>
    <row r="424" ht="12.75">
      <c r="AC424" s="1"/>
    </row>
    <row r="425" ht="12.75">
      <c r="AC425" s="1"/>
    </row>
    <row r="426" ht="12.75">
      <c r="AC426" s="1"/>
    </row>
    <row r="427" ht="12.75">
      <c r="AC427" s="1"/>
    </row>
    <row r="428" ht="12.75">
      <c r="AC428" s="1"/>
    </row>
    <row r="429" ht="12.75">
      <c r="AC429" s="1"/>
    </row>
    <row r="430" ht="12.75">
      <c r="AC430" s="1"/>
    </row>
    <row r="431" ht="12.75">
      <c r="AC431" s="1"/>
    </row>
    <row r="432" ht="12.75">
      <c r="AC432" s="1"/>
    </row>
    <row r="433" ht="12.75">
      <c r="AC433" s="1"/>
    </row>
    <row r="434" ht="12.75">
      <c r="AC434" s="1"/>
    </row>
    <row r="435" ht="12.75">
      <c r="AC435" s="1"/>
    </row>
    <row r="436" ht="12.75">
      <c r="AC436" s="1"/>
    </row>
    <row r="437" ht="12.75">
      <c r="AC437" s="1"/>
    </row>
    <row r="438" ht="12.75">
      <c r="AC438" s="1"/>
    </row>
    <row r="439" ht="12.75">
      <c r="AC439" s="1"/>
    </row>
    <row r="440" ht="12.75">
      <c r="AC440" s="1"/>
    </row>
    <row r="441" ht="12.75">
      <c r="AC441" s="1"/>
    </row>
    <row r="442" ht="12.75">
      <c r="AC442" s="1"/>
    </row>
    <row r="443" ht="12.75">
      <c r="AC443" s="1"/>
    </row>
    <row r="444" ht="12.75">
      <c r="AC444" s="1"/>
    </row>
    <row r="445" ht="12.75">
      <c r="AC445" s="1"/>
    </row>
    <row r="446" ht="12.75">
      <c r="AC446" s="1"/>
    </row>
    <row r="447" ht="12.75">
      <c r="AC447" s="1"/>
    </row>
    <row r="448" ht="12.75">
      <c r="AC448" s="1"/>
    </row>
    <row r="449" ht="12.75">
      <c r="AC449" s="1"/>
    </row>
    <row r="450" ht="12.75">
      <c r="AC450" s="1"/>
    </row>
    <row r="451" ht="12.75">
      <c r="AC451" s="1"/>
    </row>
    <row r="452" ht="12.75">
      <c r="AC452" s="1"/>
    </row>
    <row r="453" ht="12.75">
      <c r="AC453" s="1"/>
    </row>
    <row r="454" ht="12.75">
      <c r="AC454" s="1"/>
    </row>
    <row r="455" ht="12.75">
      <c r="AC455" s="1"/>
    </row>
    <row r="456" ht="12.75">
      <c r="AC456" s="1"/>
    </row>
    <row r="457" ht="12.75">
      <c r="AC457" s="1"/>
    </row>
    <row r="458" ht="12.75">
      <c r="AC458" s="1"/>
    </row>
    <row r="459" ht="12.75">
      <c r="AC459" s="1"/>
    </row>
    <row r="460" ht="12.75">
      <c r="AC460" s="1"/>
    </row>
    <row r="461" ht="12.75">
      <c r="AC461" s="1"/>
    </row>
    <row r="462" ht="12.75">
      <c r="AC462" s="1"/>
    </row>
    <row r="463" ht="12.75">
      <c r="AC463" s="1"/>
    </row>
    <row r="464" ht="12.75">
      <c r="AC464" s="1"/>
    </row>
    <row r="465" ht="12.75">
      <c r="AC465" s="1"/>
    </row>
    <row r="466" ht="12.75">
      <c r="AC466" s="1"/>
    </row>
    <row r="467" ht="12.75">
      <c r="AC467" s="1"/>
    </row>
    <row r="468" ht="12.75">
      <c r="AC468" s="1"/>
    </row>
    <row r="469" ht="12.75">
      <c r="AC469" s="1"/>
    </row>
    <row r="470" ht="12.75">
      <c r="AC470" s="1"/>
    </row>
    <row r="471" ht="12.75">
      <c r="AC471" s="1"/>
    </row>
    <row r="472" ht="12.75">
      <c r="AC472" s="1"/>
    </row>
    <row r="473" ht="12.75">
      <c r="AC473" s="1"/>
    </row>
    <row r="474" ht="12.75">
      <c r="AC474" s="1"/>
    </row>
    <row r="475" ht="12.75">
      <c r="AC475" s="1"/>
    </row>
    <row r="476" ht="12.75">
      <c r="AC476" s="1"/>
    </row>
    <row r="477" ht="12.75">
      <c r="AC477" s="1"/>
    </row>
    <row r="478" ht="12.75">
      <c r="AC478" s="1"/>
    </row>
    <row r="479" ht="12.75">
      <c r="AC479" s="1"/>
    </row>
    <row r="480" ht="12.75">
      <c r="AC480" s="1"/>
    </row>
    <row r="481" ht="12.75">
      <c r="AC481" s="1"/>
    </row>
    <row r="482" ht="12.75">
      <c r="AC482" s="1"/>
    </row>
    <row r="483" ht="12.75">
      <c r="AC483" s="1"/>
    </row>
    <row r="484" ht="12.75">
      <c r="AC484" s="1"/>
    </row>
    <row r="485" ht="12.75">
      <c r="AC485" s="1"/>
    </row>
    <row r="486" ht="12.75">
      <c r="AC486" s="1"/>
    </row>
    <row r="487" ht="12.75">
      <c r="AC487" s="1"/>
    </row>
    <row r="488" ht="12.75">
      <c r="AC488" s="1"/>
    </row>
    <row r="489" ht="12.75">
      <c r="AC489" s="1"/>
    </row>
    <row r="490" ht="12.75">
      <c r="AC490" s="1"/>
    </row>
    <row r="491" ht="12.75">
      <c r="AC491" s="1"/>
    </row>
    <row r="492" ht="12.75">
      <c r="AC492" s="1"/>
    </row>
    <row r="493" ht="12.75">
      <c r="AC493" s="1"/>
    </row>
    <row r="494" ht="12.75">
      <c r="AC494" s="1"/>
    </row>
    <row r="495" ht="12.75">
      <c r="AC495" s="1"/>
    </row>
    <row r="496" ht="12.75">
      <c r="AC496" s="1"/>
    </row>
    <row r="497" ht="12.75">
      <c r="AC497" s="1"/>
    </row>
    <row r="498" ht="12.75">
      <c r="AC498" s="1"/>
    </row>
    <row r="499" ht="12.75">
      <c r="AC499" s="1"/>
    </row>
    <row r="500" ht="12.75">
      <c r="AC500" s="1"/>
    </row>
    <row r="501" ht="12.75">
      <c r="AC501" s="1"/>
    </row>
    <row r="502" ht="12.75">
      <c r="AC502" s="1"/>
    </row>
    <row r="503" ht="12.75">
      <c r="AC503" s="1"/>
    </row>
    <row r="504" ht="12.75">
      <c r="AC504" s="1"/>
    </row>
    <row r="505" ht="12.75">
      <c r="AC505" s="1"/>
    </row>
    <row r="506" ht="12.75">
      <c r="AC506" s="1"/>
    </row>
    <row r="507" ht="12.75">
      <c r="AC507" s="1"/>
    </row>
    <row r="508" ht="12.75">
      <c r="AC508" s="1"/>
    </row>
    <row r="509" ht="12.75">
      <c r="AC509" s="1"/>
    </row>
    <row r="510" ht="12.75">
      <c r="AC510" s="1"/>
    </row>
    <row r="511" ht="12.75">
      <c r="AC511" s="1"/>
    </row>
    <row r="512" ht="12.75">
      <c r="AC512" s="1"/>
    </row>
    <row r="513" ht="12.75">
      <c r="AC513" s="1"/>
    </row>
    <row r="514" ht="12.75">
      <c r="AC514" s="1"/>
    </row>
    <row r="515" ht="12.75">
      <c r="AC515" s="1"/>
    </row>
    <row r="516" ht="12.75">
      <c r="AC516" s="1"/>
    </row>
    <row r="517" ht="12.75">
      <c r="AC517" s="1"/>
    </row>
    <row r="518" ht="12.75">
      <c r="AC518" s="1"/>
    </row>
    <row r="519" ht="12.75">
      <c r="AC519" s="1"/>
    </row>
    <row r="520" ht="12.75">
      <c r="AC520" s="1"/>
    </row>
    <row r="521" ht="12.75">
      <c r="AC521" s="1"/>
    </row>
    <row r="522" ht="12.75">
      <c r="AC522" s="1"/>
    </row>
    <row r="523" ht="12.75">
      <c r="AC523" s="1"/>
    </row>
    <row r="524" ht="12.75">
      <c r="AC524" s="1"/>
    </row>
    <row r="525" ht="12.75">
      <c r="AC525" s="1"/>
    </row>
    <row r="526" ht="12.75">
      <c r="AC526" s="1"/>
    </row>
    <row r="527" ht="12.75">
      <c r="AC527" s="1"/>
    </row>
    <row r="528" ht="12.75">
      <c r="AC528" s="1"/>
    </row>
    <row r="529" ht="12.75">
      <c r="AC529" s="1"/>
    </row>
    <row r="530" ht="12.75">
      <c r="AC530" s="1"/>
    </row>
    <row r="531" ht="12.75">
      <c r="AC531" s="1"/>
    </row>
    <row r="532" ht="12.75">
      <c r="AC532" s="1"/>
    </row>
    <row r="533" ht="12.75">
      <c r="AC533" s="1"/>
    </row>
    <row r="534" ht="12.75">
      <c r="AC534" s="1"/>
    </row>
    <row r="535" ht="12.75">
      <c r="AC535" s="1"/>
    </row>
    <row r="536" ht="12.75">
      <c r="AC536" s="1"/>
    </row>
    <row r="537" ht="12.75">
      <c r="AC537" s="1"/>
    </row>
    <row r="538" ht="12.75">
      <c r="AC538" s="1"/>
    </row>
    <row r="539" ht="12.75">
      <c r="AC539" s="1"/>
    </row>
    <row r="540" ht="12.75">
      <c r="AC540" s="1"/>
    </row>
    <row r="541" ht="12.75">
      <c r="AC541" s="1"/>
    </row>
    <row r="542" ht="12.75">
      <c r="AC542" s="1"/>
    </row>
    <row r="543" ht="12.75">
      <c r="AC543" s="1"/>
    </row>
    <row r="544" ht="12.75">
      <c r="AC544" s="1"/>
    </row>
    <row r="545" ht="12.75">
      <c r="AC545" s="1"/>
    </row>
    <row r="546" ht="12.75">
      <c r="AC546" s="1"/>
    </row>
    <row r="547" ht="12.75">
      <c r="AC547" s="1"/>
    </row>
    <row r="548" ht="12.75">
      <c r="AC548" s="1"/>
    </row>
    <row r="549" ht="12.75">
      <c r="AC549" s="1"/>
    </row>
    <row r="550" ht="12.75">
      <c r="AC550" s="1"/>
    </row>
    <row r="551" ht="12.75">
      <c r="AC551" s="1"/>
    </row>
    <row r="552" ht="12.75">
      <c r="AC552" s="1"/>
    </row>
    <row r="553" ht="12.75">
      <c r="AC553" s="1"/>
    </row>
    <row r="554" ht="12.75">
      <c r="AC554" s="1"/>
    </row>
    <row r="555" ht="12.75">
      <c r="AC555" s="1"/>
    </row>
    <row r="556" ht="12.75">
      <c r="AC556" s="1"/>
    </row>
    <row r="557" ht="12.75">
      <c r="AC557" s="1"/>
    </row>
    <row r="558" ht="12.75">
      <c r="AC558" s="1"/>
    </row>
    <row r="559" ht="12.75">
      <c r="AC559" s="1"/>
    </row>
    <row r="560" ht="12.75">
      <c r="AC560" s="1"/>
    </row>
    <row r="561" ht="12.75">
      <c r="AC561" s="1"/>
    </row>
    <row r="562" ht="12.75">
      <c r="AC562" s="1"/>
    </row>
    <row r="563" ht="12.75">
      <c r="AC563" s="1"/>
    </row>
    <row r="564" ht="12.75">
      <c r="AC564" s="1"/>
    </row>
    <row r="565" ht="12.75">
      <c r="AC565" s="1"/>
    </row>
    <row r="566" ht="12.75">
      <c r="AC566" s="1"/>
    </row>
    <row r="567" ht="12.75">
      <c r="AC567" s="1"/>
    </row>
    <row r="568" ht="12.75">
      <c r="AC568" s="1"/>
    </row>
    <row r="569" ht="12.75">
      <c r="AC569" s="1"/>
    </row>
    <row r="570" ht="12.75">
      <c r="AC570" s="1"/>
    </row>
    <row r="571" ht="12.75">
      <c r="AC571" s="1"/>
    </row>
    <row r="572" ht="12.75">
      <c r="AC572" s="1"/>
    </row>
    <row r="573" ht="12.75">
      <c r="AC573" s="1"/>
    </row>
    <row r="574" ht="12.75">
      <c r="AC574" s="1"/>
    </row>
    <row r="575" ht="12.75">
      <c r="AC575" s="1"/>
    </row>
    <row r="576" ht="12.75">
      <c r="AC576" s="1"/>
    </row>
    <row r="577" ht="12.75">
      <c r="AC577" s="1"/>
    </row>
    <row r="578" ht="12.75">
      <c r="AC578" s="1"/>
    </row>
    <row r="579" ht="12.75">
      <c r="AC579" s="1"/>
    </row>
    <row r="580" ht="12.75">
      <c r="AC580" s="1"/>
    </row>
    <row r="581" ht="12.75">
      <c r="AC581" s="1"/>
    </row>
    <row r="582" ht="12.75">
      <c r="AC582" s="1"/>
    </row>
    <row r="583" ht="12.75">
      <c r="AC583" s="1"/>
    </row>
    <row r="584" ht="12.75">
      <c r="AC584" s="1"/>
    </row>
    <row r="585" ht="12.75">
      <c r="AC585" s="1"/>
    </row>
    <row r="586" ht="12.75">
      <c r="AC586" s="1"/>
    </row>
    <row r="587" ht="12.75">
      <c r="AC587" s="1"/>
    </row>
    <row r="588" ht="12.75">
      <c r="AC588" s="1"/>
    </row>
    <row r="589" ht="12.75">
      <c r="AC589" s="1"/>
    </row>
    <row r="590" ht="12.75">
      <c r="AC590" s="1"/>
    </row>
    <row r="591" ht="12.75">
      <c r="AC591" s="1"/>
    </row>
    <row r="592" ht="12.75">
      <c r="AC592" s="1"/>
    </row>
    <row r="593" ht="12.75">
      <c r="AC593" s="1"/>
    </row>
    <row r="594" ht="12.75">
      <c r="AC594" s="1"/>
    </row>
    <row r="595" ht="12.75">
      <c r="AC595" s="1"/>
    </row>
    <row r="596" ht="12.75">
      <c r="AC596" s="1"/>
    </row>
    <row r="597" ht="12.75">
      <c r="AC597" s="1"/>
    </row>
    <row r="598" ht="12.75">
      <c r="AC598" s="1"/>
    </row>
    <row r="599" ht="12.75">
      <c r="AC599" s="1"/>
    </row>
    <row r="600" ht="12.75">
      <c r="AC600" s="1"/>
    </row>
    <row r="601" ht="12.75">
      <c r="AC601" s="1"/>
    </row>
    <row r="602" ht="12.75">
      <c r="AC602" s="1"/>
    </row>
    <row r="603" ht="12.75">
      <c r="AC603" s="1"/>
    </row>
    <row r="604" ht="12.75">
      <c r="AC604" s="1"/>
    </row>
    <row r="605" ht="12.75">
      <c r="AC605" s="1"/>
    </row>
    <row r="606" ht="12.75">
      <c r="AC606" s="1"/>
    </row>
    <row r="607" ht="12.75">
      <c r="AC607" s="1"/>
    </row>
    <row r="608" ht="12.75">
      <c r="AC608" s="1"/>
    </row>
    <row r="609" ht="12.75">
      <c r="AC609" s="1"/>
    </row>
    <row r="610" ht="12.75">
      <c r="AC610" s="1"/>
    </row>
    <row r="611" ht="12.75">
      <c r="AC611" s="1"/>
    </row>
    <row r="612" ht="12.75">
      <c r="AC612" s="1"/>
    </row>
    <row r="613" ht="12.75">
      <c r="AC613" s="1"/>
    </row>
    <row r="614" ht="12.75">
      <c r="AC614" s="1"/>
    </row>
    <row r="615" ht="12.75">
      <c r="AC615" s="1"/>
    </row>
    <row r="616" ht="12.75">
      <c r="AC616" s="1"/>
    </row>
    <row r="617" ht="12.75">
      <c r="AC617" s="1"/>
    </row>
    <row r="618" ht="12.75">
      <c r="AC618" s="1"/>
    </row>
    <row r="619" ht="12.75">
      <c r="AC619" s="1"/>
    </row>
    <row r="620" ht="12.75">
      <c r="AC620" s="1"/>
    </row>
    <row r="621" ht="12.75">
      <c r="AC621" s="1"/>
    </row>
    <row r="622" ht="12.75">
      <c r="AC622" s="1"/>
    </row>
    <row r="623" ht="12.75">
      <c r="AC623" s="1"/>
    </row>
    <row r="624" ht="12.75">
      <c r="AC624" s="1"/>
    </row>
    <row r="625" ht="12.75">
      <c r="AC625" s="1"/>
    </row>
    <row r="626" ht="12.75">
      <c r="AC626" s="1"/>
    </row>
    <row r="627" ht="12.75">
      <c r="AC627" s="1"/>
    </row>
    <row r="628" ht="12.75">
      <c r="AC628" s="1"/>
    </row>
    <row r="629" ht="12.75">
      <c r="AC629" s="1"/>
    </row>
    <row r="630" ht="12.75">
      <c r="AC630" s="1"/>
    </row>
    <row r="631" ht="12.75">
      <c r="AC631" s="1"/>
    </row>
    <row r="632" ht="12.75">
      <c r="AC632" s="1"/>
    </row>
    <row r="633" ht="12.75">
      <c r="AC633" s="1"/>
    </row>
    <row r="634" ht="12.75">
      <c r="AC634" s="1"/>
    </row>
    <row r="635" ht="12.75">
      <c r="AC635" s="1"/>
    </row>
    <row r="636" ht="12.75">
      <c r="AC636" s="1"/>
    </row>
    <row r="637" ht="12.75">
      <c r="AC637" s="1"/>
    </row>
    <row r="638" ht="12.75">
      <c r="AC638" s="1"/>
    </row>
    <row r="639" ht="12.75">
      <c r="AC639" s="1"/>
    </row>
    <row r="640" ht="12.75">
      <c r="AC640" s="1"/>
    </row>
    <row r="641" ht="12.75">
      <c r="AC641" s="1"/>
    </row>
    <row r="642" ht="12.75">
      <c r="AC642" s="1"/>
    </row>
    <row r="643" ht="12.75">
      <c r="AC643" s="1"/>
    </row>
    <row r="644" ht="12.75">
      <c r="AC644" s="1"/>
    </row>
    <row r="645" ht="12.75">
      <c r="AC645" s="1"/>
    </row>
    <row r="646" ht="12.75">
      <c r="AC646" s="1"/>
    </row>
    <row r="647" ht="12.75">
      <c r="AC647" s="1"/>
    </row>
    <row r="648" ht="12.75">
      <c r="AC648" s="1"/>
    </row>
    <row r="649" ht="12.75">
      <c r="AC649" s="1"/>
    </row>
    <row r="650" ht="12.75">
      <c r="AC650" s="1"/>
    </row>
    <row r="651" ht="12.75">
      <c r="AC651" s="1"/>
    </row>
    <row r="652" ht="12.75">
      <c r="AC652" s="1"/>
    </row>
    <row r="653" ht="12.75">
      <c r="AC653" s="1"/>
    </row>
    <row r="654" ht="12.75">
      <c r="AC654" s="1"/>
    </row>
    <row r="655" ht="12.75">
      <c r="AC655" s="1"/>
    </row>
    <row r="656" ht="12.75">
      <c r="AC656" s="1"/>
    </row>
    <row r="657" ht="12.75">
      <c r="AC657" s="1"/>
    </row>
    <row r="658" ht="12.75">
      <c r="AC658" s="1"/>
    </row>
    <row r="659" ht="12.75">
      <c r="AC659" s="1"/>
    </row>
    <row r="660" ht="12.75">
      <c r="AC660" s="1"/>
    </row>
    <row r="661" ht="12.75">
      <c r="AC661" s="1"/>
    </row>
    <row r="662" ht="12.75">
      <c r="AC662" s="1"/>
    </row>
    <row r="663" ht="12.75">
      <c r="AC663" s="1"/>
    </row>
    <row r="664" ht="12.75">
      <c r="AC664" s="1"/>
    </row>
    <row r="665" ht="12.75">
      <c r="AC665" s="1"/>
    </row>
    <row r="666" ht="12.75">
      <c r="AC666" s="1"/>
    </row>
    <row r="667" ht="12.75">
      <c r="AC667" s="1"/>
    </row>
    <row r="668" ht="12.75">
      <c r="AC668" s="1"/>
    </row>
    <row r="669" ht="12.75">
      <c r="AC669" s="1"/>
    </row>
    <row r="670" ht="12.75">
      <c r="AC670" s="1"/>
    </row>
    <row r="671" ht="12.75">
      <c r="AC671" s="1"/>
    </row>
    <row r="672" ht="12.75">
      <c r="AC672" s="1"/>
    </row>
    <row r="673" ht="12.75">
      <c r="AC673" s="1"/>
    </row>
    <row r="674" ht="12.75">
      <c r="AC674" s="1"/>
    </row>
    <row r="675" ht="12.75">
      <c r="AC675" s="1"/>
    </row>
    <row r="676" ht="12.75">
      <c r="AC676" s="1"/>
    </row>
    <row r="677" ht="12.75">
      <c r="AC677" s="1"/>
    </row>
    <row r="678" ht="12.75">
      <c r="AC678" s="1"/>
    </row>
    <row r="679" ht="12.75">
      <c r="AC679" s="1"/>
    </row>
    <row r="680" ht="12.75">
      <c r="AC680" s="1"/>
    </row>
    <row r="681" ht="12.75">
      <c r="AC681" s="1"/>
    </row>
    <row r="682" ht="12.75">
      <c r="AC682" s="1"/>
    </row>
    <row r="683" ht="12.75">
      <c r="AC683" s="1"/>
    </row>
    <row r="684" ht="12.75">
      <c r="AC684" s="1"/>
    </row>
    <row r="685" ht="12.75">
      <c r="AC685" s="1"/>
    </row>
    <row r="686" ht="12.75">
      <c r="AC686" s="1"/>
    </row>
    <row r="687" ht="12.75">
      <c r="AC687" s="1"/>
    </row>
    <row r="688" ht="12.75">
      <c r="AC688" s="1"/>
    </row>
    <row r="689" ht="12.75">
      <c r="AC689" s="1"/>
    </row>
    <row r="690" ht="12.75">
      <c r="AC690" s="1"/>
    </row>
    <row r="691" ht="12.75">
      <c r="AC691" s="1"/>
    </row>
    <row r="692" ht="12.75">
      <c r="AC692" s="1"/>
    </row>
    <row r="693" ht="12.75">
      <c r="AC693" s="1"/>
    </row>
    <row r="694" ht="12.75">
      <c r="AC694" s="1"/>
    </row>
    <row r="695" ht="12.75">
      <c r="AC695" s="1"/>
    </row>
    <row r="696" ht="12.75">
      <c r="AC696" s="1"/>
    </row>
    <row r="697" ht="12.75">
      <c r="AC697" s="1"/>
    </row>
    <row r="698" ht="12.75">
      <c r="AC698" s="1"/>
    </row>
    <row r="699" ht="12.75">
      <c r="AC699" s="1"/>
    </row>
    <row r="700" ht="12.75">
      <c r="AC700" s="1"/>
    </row>
    <row r="701" ht="12.75">
      <c r="AC701" s="1"/>
    </row>
    <row r="702" ht="12.75">
      <c r="AC702" s="1"/>
    </row>
    <row r="703" ht="12.75">
      <c r="AC703" s="1"/>
    </row>
    <row r="704" ht="12.75">
      <c r="AC704" s="1"/>
    </row>
    <row r="705" ht="12.75">
      <c r="AC705" s="1"/>
    </row>
    <row r="706" ht="12.75">
      <c r="AC706" s="1"/>
    </row>
    <row r="707" ht="12.75">
      <c r="AC707" s="1"/>
    </row>
    <row r="708" ht="12.75">
      <c r="AC708" s="1"/>
    </row>
    <row r="709" ht="12.75">
      <c r="AC709" s="1"/>
    </row>
    <row r="710" ht="12.75">
      <c r="AC710" s="1"/>
    </row>
    <row r="711" ht="12.75">
      <c r="AC711" s="1"/>
    </row>
    <row r="712" ht="12.75">
      <c r="AC712" s="1"/>
    </row>
    <row r="713" ht="12.75">
      <c r="AC713" s="1"/>
    </row>
    <row r="714" ht="12.75">
      <c r="AC714" s="1"/>
    </row>
    <row r="715" ht="12.75">
      <c r="AC715" s="1"/>
    </row>
    <row r="716" ht="12.75">
      <c r="AC716" s="1"/>
    </row>
    <row r="717" ht="12.75">
      <c r="AC717" s="1"/>
    </row>
    <row r="718" ht="12.75">
      <c r="AC718" s="1"/>
    </row>
    <row r="719" ht="12.75">
      <c r="AC719" s="1"/>
    </row>
    <row r="720" ht="12.75">
      <c r="AC720" s="1"/>
    </row>
    <row r="721" ht="12.75">
      <c r="AC721" s="1"/>
    </row>
    <row r="722" ht="12.75">
      <c r="AC722" s="1"/>
    </row>
    <row r="723" ht="12.75">
      <c r="AC723" s="1"/>
    </row>
    <row r="724" ht="12.75">
      <c r="AC724" s="1"/>
    </row>
    <row r="725" ht="12.75">
      <c r="AC725" s="1"/>
    </row>
    <row r="726" ht="12.75">
      <c r="AC726" s="1"/>
    </row>
    <row r="727" ht="12.75">
      <c r="AC727" s="1"/>
    </row>
    <row r="728" ht="12.75">
      <c r="AC728" s="1"/>
    </row>
    <row r="729" ht="12.75">
      <c r="AC729" s="1"/>
    </row>
    <row r="730" ht="12.75">
      <c r="AC730" s="1"/>
    </row>
    <row r="731" ht="12.75">
      <c r="AC731" s="1"/>
    </row>
    <row r="732" ht="12.75">
      <c r="AC732" s="1"/>
    </row>
    <row r="733" ht="12.75">
      <c r="AC733" s="1"/>
    </row>
    <row r="734" ht="12.75">
      <c r="AC734" s="1"/>
    </row>
    <row r="735" ht="12.75">
      <c r="AC735" s="1"/>
    </row>
    <row r="736" ht="12.75">
      <c r="AC736" s="1"/>
    </row>
    <row r="737" ht="12.75">
      <c r="AC737" s="1"/>
    </row>
    <row r="738" ht="12.75">
      <c r="AC738" s="1"/>
    </row>
    <row r="739" ht="12.75">
      <c r="AC739" s="1"/>
    </row>
    <row r="740" ht="12.75">
      <c r="AC740" s="1"/>
    </row>
    <row r="741" ht="12.75">
      <c r="AC741" s="1"/>
    </row>
    <row r="742" ht="12.75">
      <c r="AC742" s="1"/>
    </row>
    <row r="743" ht="12.75">
      <c r="AC743" s="1"/>
    </row>
    <row r="744" ht="12.75">
      <c r="AC744" s="1"/>
    </row>
    <row r="745" ht="12.75">
      <c r="AC745" s="1"/>
    </row>
    <row r="746" ht="12.75">
      <c r="AC746" s="1"/>
    </row>
    <row r="747" ht="12.75">
      <c r="AC747" s="1"/>
    </row>
    <row r="748" ht="12.75">
      <c r="AC748" s="1"/>
    </row>
    <row r="749" ht="12.75">
      <c r="AC749" s="1"/>
    </row>
    <row r="750" ht="12.75">
      <c r="AC750" s="1"/>
    </row>
    <row r="751" ht="12.75">
      <c r="AC751" s="1"/>
    </row>
    <row r="752" ht="12.75">
      <c r="AC752" s="1"/>
    </row>
    <row r="753" ht="12.75">
      <c r="AC753" s="1"/>
    </row>
    <row r="754" ht="12.75">
      <c r="AC754" s="1"/>
    </row>
    <row r="755" ht="12.75">
      <c r="AC755" s="1"/>
    </row>
    <row r="756" ht="12.75">
      <c r="AC756" s="1"/>
    </row>
    <row r="757" ht="12.75">
      <c r="AC757" s="1"/>
    </row>
    <row r="758" ht="12.75">
      <c r="AC758" s="1"/>
    </row>
    <row r="759" ht="12.75">
      <c r="AC759" s="1"/>
    </row>
    <row r="760" ht="12.75">
      <c r="AC760" s="1"/>
    </row>
    <row r="761" ht="12.75">
      <c r="AC761" s="1"/>
    </row>
    <row r="762" ht="12.75">
      <c r="AC762" s="1"/>
    </row>
    <row r="763" ht="12.75">
      <c r="AC763" s="1"/>
    </row>
    <row r="764" ht="12.75">
      <c r="AC764" s="1"/>
    </row>
    <row r="765" ht="12.75">
      <c r="AC765" s="1"/>
    </row>
    <row r="766" ht="12.75">
      <c r="AC766" s="1"/>
    </row>
    <row r="767" ht="12.75">
      <c r="AC767" s="1"/>
    </row>
    <row r="768" ht="12.75">
      <c r="AC768" s="1"/>
    </row>
    <row r="769" ht="12.75">
      <c r="AC769" s="1"/>
    </row>
    <row r="770" ht="12.75">
      <c r="AC770" s="1"/>
    </row>
    <row r="771" ht="12.75">
      <c r="AC771" s="1"/>
    </row>
    <row r="772" ht="12.75">
      <c r="AC772" s="1"/>
    </row>
    <row r="773" ht="12.75">
      <c r="AC773" s="1"/>
    </row>
    <row r="774" ht="12.75">
      <c r="AC774" s="1"/>
    </row>
    <row r="775" ht="12.75">
      <c r="AC775" s="1"/>
    </row>
    <row r="776" ht="12.75">
      <c r="AC776" s="1"/>
    </row>
    <row r="777" ht="12.75">
      <c r="AC777" s="1"/>
    </row>
    <row r="778" ht="12.75">
      <c r="AC778" s="1"/>
    </row>
    <row r="779" ht="12.75">
      <c r="AC779" s="1"/>
    </row>
    <row r="780" ht="12.75">
      <c r="AC780" s="1"/>
    </row>
    <row r="781" ht="12.75">
      <c r="AC781" s="1"/>
    </row>
    <row r="782" ht="12.75">
      <c r="AC782" s="1"/>
    </row>
    <row r="783" ht="12.75">
      <c r="AC783" s="1"/>
    </row>
    <row r="784" ht="12.75">
      <c r="AC784" s="1"/>
    </row>
    <row r="785" ht="12.75">
      <c r="AC785" s="1"/>
    </row>
    <row r="786" ht="12.75">
      <c r="AC786" s="1"/>
    </row>
    <row r="787" ht="12.75">
      <c r="AC787" s="1"/>
    </row>
    <row r="788" ht="12.75">
      <c r="AC788" s="1"/>
    </row>
    <row r="789" ht="12.75">
      <c r="AC789" s="1"/>
    </row>
    <row r="790" ht="12.75">
      <c r="AC790" s="1"/>
    </row>
    <row r="791" ht="12.75">
      <c r="AC791" s="1"/>
    </row>
    <row r="792" ht="12.75">
      <c r="AC792" s="1"/>
    </row>
    <row r="793" ht="12.75">
      <c r="AC793" s="1"/>
    </row>
    <row r="794" ht="12.75">
      <c r="AC794" s="1"/>
    </row>
    <row r="795" ht="12.75">
      <c r="AC795" s="1"/>
    </row>
    <row r="796" ht="12.75">
      <c r="AC796" s="1"/>
    </row>
    <row r="797" ht="12.75">
      <c r="AC797" s="1"/>
    </row>
    <row r="798" ht="12.75">
      <c r="AC798" s="1"/>
    </row>
    <row r="799" ht="12.75">
      <c r="AC799" s="1"/>
    </row>
    <row r="800" ht="12.75">
      <c r="AC800" s="1"/>
    </row>
    <row r="801" ht="12.75">
      <c r="AC801" s="1"/>
    </row>
    <row r="802" ht="12.75">
      <c r="AC802" s="1"/>
    </row>
    <row r="803" ht="12.75">
      <c r="AC803" s="1"/>
    </row>
    <row r="804" ht="12.75">
      <c r="AC804" s="1"/>
    </row>
    <row r="805" ht="12.75">
      <c r="AC805" s="1"/>
    </row>
    <row r="806" ht="12.75">
      <c r="AC806" s="1"/>
    </row>
    <row r="807" ht="12.75">
      <c r="AC807" s="1"/>
    </row>
    <row r="808" ht="12.75">
      <c r="AC808" s="1"/>
    </row>
    <row r="809" ht="12.75">
      <c r="AC809" s="1"/>
    </row>
    <row r="810" ht="12.75">
      <c r="AC810" s="1"/>
    </row>
    <row r="811" ht="12.75">
      <c r="AC811" s="1"/>
    </row>
    <row r="812" ht="12.75">
      <c r="AC812" s="1"/>
    </row>
    <row r="813" ht="12.75">
      <c r="AC813" s="1"/>
    </row>
    <row r="814" ht="12.75">
      <c r="AC814" s="1"/>
    </row>
    <row r="815" ht="12.75">
      <c r="AC815" s="1"/>
    </row>
    <row r="816" ht="12.75">
      <c r="AC816" s="1"/>
    </row>
    <row r="817" ht="12.75">
      <c r="AC817" s="1"/>
    </row>
    <row r="818" ht="12.75">
      <c r="AC818" s="1"/>
    </row>
    <row r="819" ht="12.75">
      <c r="AC819" s="1"/>
    </row>
    <row r="820" ht="12.75">
      <c r="AC820" s="1"/>
    </row>
    <row r="821" ht="12.75">
      <c r="AC821" s="1"/>
    </row>
    <row r="822" ht="12.75">
      <c r="AC822" s="1"/>
    </row>
    <row r="823" ht="12.75">
      <c r="AC823" s="1"/>
    </row>
    <row r="824" ht="12.75">
      <c r="AC824" s="1"/>
    </row>
    <row r="825" ht="12.75">
      <c r="AC825" s="1"/>
    </row>
    <row r="826" ht="12.75">
      <c r="AC826" s="1"/>
    </row>
    <row r="827" ht="12.75">
      <c r="AC827" s="1"/>
    </row>
    <row r="828" ht="12.75">
      <c r="AC828" s="1"/>
    </row>
    <row r="829" ht="12.75">
      <c r="AC829" s="1"/>
    </row>
    <row r="830" ht="12.75">
      <c r="AC830" s="1"/>
    </row>
    <row r="831" ht="12.75">
      <c r="AC831" s="1"/>
    </row>
    <row r="832" ht="12.75">
      <c r="AC832" s="1"/>
    </row>
    <row r="833" ht="12.75">
      <c r="AC833" s="1"/>
    </row>
    <row r="834" ht="12.75">
      <c r="AC834" s="1"/>
    </row>
    <row r="835" ht="12.75">
      <c r="AC835" s="1"/>
    </row>
    <row r="836" ht="12.75">
      <c r="AC836" s="1"/>
    </row>
    <row r="837" ht="12.75">
      <c r="AC837" s="1"/>
    </row>
    <row r="838" ht="12.75">
      <c r="AC838" s="1"/>
    </row>
    <row r="839" ht="12.75">
      <c r="AC839" s="1"/>
    </row>
    <row r="840" ht="12.75">
      <c r="AC840" s="1"/>
    </row>
    <row r="841" ht="12.75">
      <c r="AC841" s="1"/>
    </row>
    <row r="842" ht="12.75">
      <c r="AC842" s="1"/>
    </row>
    <row r="843" ht="12.75">
      <c r="AC843" s="1"/>
    </row>
    <row r="844" ht="12.75">
      <c r="AC844" s="1"/>
    </row>
    <row r="845" ht="12.75">
      <c r="AC845" s="1"/>
    </row>
    <row r="846" ht="12.75">
      <c r="AC846" s="1"/>
    </row>
    <row r="847" ht="12.75">
      <c r="AC847" s="1"/>
    </row>
    <row r="848" ht="12.75">
      <c r="AC848" s="1"/>
    </row>
    <row r="849" ht="12.75">
      <c r="AC849" s="1"/>
    </row>
    <row r="850" ht="12.75">
      <c r="AC850" s="1"/>
    </row>
    <row r="851" ht="12.75">
      <c r="AC851" s="1"/>
    </row>
    <row r="852" ht="12.75">
      <c r="AC852" s="1"/>
    </row>
    <row r="853" ht="12.75">
      <c r="AC853" s="1"/>
    </row>
    <row r="854" ht="12.75">
      <c r="AC854" s="1"/>
    </row>
    <row r="855" ht="12.75">
      <c r="AC855" s="1"/>
    </row>
    <row r="856" ht="12.75">
      <c r="AC856" s="1"/>
    </row>
    <row r="857" ht="12.75">
      <c r="AC857" s="1"/>
    </row>
    <row r="858" ht="12.75">
      <c r="AC858" s="1"/>
    </row>
    <row r="859" ht="12.75">
      <c r="AC859" s="1"/>
    </row>
    <row r="860" ht="12.75">
      <c r="AC860" s="1"/>
    </row>
    <row r="861" ht="12.75">
      <c r="AC861" s="1"/>
    </row>
    <row r="862" ht="12.75">
      <c r="AC862" s="1"/>
    </row>
    <row r="863" ht="12.75">
      <c r="AC863" s="1"/>
    </row>
    <row r="864" ht="12.75">
      <c r="AC864" s="1"/>
    </row>
    <row r="865" ht="12.75">
      <c r="AC865" s="1"/>
    </row>
    <row r="866" ht="12.75">
      <c r="AC866" s="1"/>
    </row>
    <row r="867" ht="12.75">
      <c r="AC867" s="1"/>
    </row>
    <row r="868" ht="12.75">
      <c r="AC868" s="1"/>
    </row>
    <row r="869" ht="12.75">
      <c r="AC869" s="1"/>
    </row>
    <row r="870" ht="12.75">
      <c r="AC870" s="1"/>
    </row>
    <row r="871" ht="12.75">
      <c r="AC871" s="1"/>
    </row>
    <row r="872" ht="12.75">
      <c r="AC872" s="1"/>
    </row>
    <row r="873" ht="12.75">
      <c r="AC873" s="1"/>
    </row>
    <row r="874" ht="12.75">
      <c r="AC874" s="1"/>
    </row>
    <row r="875" ht="12.75">
      <c r="AC875" s="1"/>
    </row>
    <row r="876" ht="12.75">
      <c r="AC876" s="1"/>
    </row>
    <row r="877" ht="12.75">
      <c r="AC877" s="1"/>
    </row>
    <row r="878" ht="12.75">
      <c r="AC878" s="1"/>
    </row>
    <row r="879" ht="12.75">
      <c r="AC879" s="1"/>
    </row>
    <row r="880" ht="12.75">
      <c r="AC880" s="1"/>
    </row>
    <row r="881" ht="12.75">
      <c r="AC881" s="1"/>
    </row>
    <row r="882" ht="12.75">
      <c r="AC882" s="1"/>
    </row>
    <row r="883" ht="12.75">
      <c r="AC883" s="1"/>
    </row>
    <row r="884" ht="12.75">
      <c r="AC884" s="1"/>
    </row>
    <row r="885" ht="12.75">
      <c r="AC885" s="1"/>
    </row>
    <row r="886" ht="12.75">
      <c r="AC886" s="1"/>
    </row>
    <row r="887" ht="12.75">
      <c r="AC887" s="1"/>
    </row>
    <row r="888" ht="12.75">
      <c r="AC888" s="1"/>
    </row>
    <row r="889" ht="12.75">
      <c r="AC889" s="1"/>
    </row>
    <row r="890" ht="12.75">
      <c r="AC890" s="1"/>
    </row>
    <row r="891" ht="12.75">
      <c r="AC891" s="1"/>
    </row>
    <row r="892" ht="12.75">
      <c r="AC892" s="1"/>
    </row>
    <row r="893" ht="12.75">
      <c r="AC893" s="1"/>
    </row>
    <row r="894" ht="12.75">
      <c r="AC894" s="1"/>
    </row>
    <row r="895" ht="12.75">
      <c r="AC895" s="1"/>
    </row>
    <row r="896" ht="12.75">
      <c r="AC896" s="1"/>
    </row>
    <row r="897" ht="12.75">
      <c r="AC897" s="1"/>
    </row>
    <row r="898" ht="12.75">
      <c r="AC898" s="1"/>
    </row>
    <row r="899" ht="12.75">
      <c r="AC899" s="1"/>
    </row>
    <row r="900" ht="12.75">
      <c r="AC900" s="1"/>
    </row>
    <row r="901" ht="12.75">
      <c r="AC901" s="1"/>
    </row>
    <row r="902" ht="12.75">
      <c r="AC902" s="1"/>
    </row>
    <row r="903" ht="12.75">
      <c r="AC903" s="1"/>
    </row>
    <row r="904" ht="12.75">
      <c r="AC904" s="1"/>
    </row>
    <row r="905" ht="12.75">
      <c r="AC905" s="1"/>
    </row>
    <row r="906" ht="12.75">
      <c r="AC906" s="1"/>
    </row>
    <row r="907" ht="12.75">
      <c r="AC907" s="1"/>
    </row>
    <row r="908" ht="12.75">
      <c r="AC908" s="1"/>
    </row>
    <row r="909" ht="12.75">
      <c r="AC909" s="1"/>
    </row>
    <row r="910" ht="12.75">
      <c r="AC910" s="1"/>
    </row>
    <row r="911" ht="12.75">
      <c r="AC911" s="1"/>
    </row>
    <row r="912" ht="12.75">
      <c r="AC912" s="1"/>
    </row>
    <row r="913" ht="12.75">
      <c r="AC913" s="1"/>
    </row>
    <row r="914" ht="12.75">
      <c r="AC914" s="1"/>
    </row>
    <row r="915" ht="12.75">
      <c r="AC915" s="1"/>
    </row>
    <row r="916" ht="12.75">
      <c r="AC916" s="1"/>
    </row>
    <row r="917" ht="12.75">
      <c r="AC917" s="1"/>
    </row>
    <row r="918" ht="12.75">
      <c r="AC918" s="1"/>
    </row>
    <row r="919" ht="12.75">
      <c r="AC919" s="1"/>
    </row>
    <row r="920" ht="12.75">
      <c r="AC920" s="1"/>
    </row>
    <row r="921" ht="12.75">
      <c r="AC921" s="1"/>
    </row>
    <row r="922" ht="12.75">
      <c r="AC922" s="1"/>
    </row>
    <row r="923" ht="12.75">
      <c r="AC923" s="1"/>
    </row>
    <row r="924" ht="12.75">
      <c r="AC924" s="1"/>
    </row>
    <row r="925" ht="12.75">
      <c r="AC925" s="1"/>
    </row>
    <row r="926" ht="12.75">
      <c r="AC926" s="1"/>
    </row>
    <row r="927" ht="12.75">
      <c r="AC927" s="1"/>
    </row>
    <row r="928" ht="12.75">
      <c r="AC928" s="1"/>
    </row>
    <row r="929" ht="12.75">
      <c r="AC929" s="1"/>
    </row>
    <row r="930" ht="12.75">
      <c r="AC930" s="1"/>
    </row>
    <row r="931" ht="12.75">
      <c r="AC931" s="1"/>
    </row>
    <row r="932" ht="12.75">
      <c r="AC932" s="1"/>
    </row>
    <row r="933" ht="12.75">
      <c r="AC933" s="1"/>
    </row>
    <row r="934" ht="12.75">
      <c r="AC934" s="1"/>
    </row>
    <row r="935" ht="12.75">
      <c r="AC935" s="1"/>
    </row>
    <row r="936" ht="12.75">
      <c r="AC936" s="1"/>
    </row>
    <row r="937" ht="12.75">
      <c r="AC937" s="1"/>
    </row>
    <row r="938" ht="12.75">
      <c r="AC938" s="1"/>
    </row>
    <row r="939" ht="12.75">
      <c r="AC939" s="1"/>
    </row>
    <row r="940" ht="12.75">
      <c r="AC940" s="1"/>
    </row>
    <row r="941" ht="12.75">
      <c r="AC941" s="1"/>
    </row>
    <row r="942" ht="12.75">
      <c r="AC942" s="1"/>
    </row>
    <row r="943" ht="12.75">
      <c r="AC943" s="1"/>
    </row>
    <row r="944" ht="12.75">
      <c r="AC944" s="1"/>
    </row>
    <row r="945" ht="12.75">
      <c r="AC945" s="1"/>
    </row>
    <row r="946" ht="12.75">
      <c r="AC946" s="1"/>
    </row>
    <row r="947" ht="12.75">
      <c r="AC947" s="1"/>
    </row>
    <row r="948" ht="12.75">
      <c r="AC948" s="1"/>
    </row>
    <row r="949" ht="12.75">
      <c r="AC949" s="1"/>
    </row>
    <row r="950" ht="12.75">
      <c r="AC950" s="1"/>
    </row>
    <row r="951" ht="12.75">
      <c r="AC951" s="1"/>
    </row>
    <row r="952" ht="12.75">
      <c r="AC952" s="1"/>
    </row>
    <row r="953" ht="12.75">
      <c r="AC953" s="1"/>
    </row>
    <row r="954" ht="12.75">
      <c r="AC954" s="1"/>
    </row>
    <row r="955" ht="12.75">
      <c r="AC955" s="1"/>
    </row>
    <row r="956" ht="12.75">
      <c r="AC956" s="1"/>
    </row>
    <row r="957" ht="12.75">
      <c r="AC957" s="1"/>
    </row>
    <row r="958" ht="12.75">
      <c r="AC958" s="1"/>
    </row>
    <row r="959" ht="12.75">
      <c r="AC959" s="1"/>
    </row>
    <row r="960" ht="12.75">
      <c r="AC960" s="1"/>
    </row>
    <row r="961" ht="12.75">
      <c r="AC961" s="1"/>
    </row>
    <row r="962" ht="12.75">
      <c r="AC962" s="1"/>
    </row>
    <row r="963" ht="12.75">
      <c r="AC963" s="1"/>
    </row>
    <row r="964" ht="12.75">
      <c r="AC964" s="1"/>
    </row>
    <row r="965" ht="12.75">
      <c r="AC965" s="1"/>
    </row>
    <row r="966" ht="12.75">
      <c r="AC966" s="1"/>
    </row>
    <row r="967" ht="12.75">
      <c r="AC967" s="1"/>
    </row>
    <row r="968" ht="12.75">
      <c r="AC968" s="1"/>
    </row>
    <row r="969" ht="12.75">
      <c r="AC969" s="1"/>
    </row>
    <row r="970" ht="12.75">
      <c r="AC970" s="1"/>
    </row>
    <row r="971" ht="12.75">
      <c r="AC971" s="1"/>
    </row>
    <row r="972" ht="12.75">
      <c r="AC972" s="1"/>
    </row>
    <row r="973" ht="12.75">
      <c r="AC973" s="1"/>
    </row>
    <row r="974" ht="12.75">
      <c r="AC974" s="1"/>
    </row>
    <row r="975" ht="12.75">
      <c r="AC975" s="1"/>
    </row>
    <row r="976" ht="12.75">
      <c r="AC976" s="1"/>
    </row>
    <row r="977" ht="12.75">
      <c r="AC977" s="1"/>
    </row>
    <row r="978" ht="12.75">
      <c r="AC978" s="1"/>
    </row>
    <row r="979" ht="12.75">
      <c r="AC979" s="1"/>
    </row>
    <row r="980" ht="12.75">
      <c r="AC980" s="1"/>
    </row>
    <row r="981" ht="12.75">
      <c r="AC981" s="1"/>
    </row>
    <row r="982" ht="12.75">
      <c r="AC982" s="1"/>
    </row>
    <row r="983" ht="12.75">
      <c r="AC983" s="1"/>
    </row>
    <row r="984" ht="12.75">
      <c r="AC984" s="1"/>
    </row>
    <row r="985" ht="12.75">
      <c r="AC985" s="1"/>
    </row>
    <row r="986" ht="12.75">
      <c r="AC986" s="1"/>
    </row>
    <row r="987" ht="12.75">
      <c r="AC987" s="1"/>
    </row>
    <row r="988" ht="12.75">
      <c r="AC988" s="1"/>
    </row>
    <row r="989" ht="12.75">
      <c r="AC989" s="1"/>
    </row>
    <row r="990" ht="12.75">
      <c r="AC990" s="1"/>
    </row>
    <row r="991" ht="12.75">
      <c r="AC991" s="1"/>
    </row>
    <row r="992" ht="12.75">
      <c r="AC992" s="1"/>
    </row>
    <row r="993" ht="12.75">
      <c r="AC993" s="1"/>
    </row>
    <row r="994" ht="12.75">
      <c r="AC994" s="1"/>
    </row>
    <row r="995" ht="12.75">
      <c r="AC995" s="1"/>
    </row>
    <row r="996" ht="12.75">
      <c r="AC996" s="1"/>
    </row>
    <row r="997" ht="12.75">
      <c r="AC997" s="1"/>
    </row>
    <row r="998" ht="12.75">
      <c r="AC998" s="1"/>
    </row>
    <row r="999" ht="12.75">
      <c r="AC999" s="1"/>
    </row>
    <row r="1000" ht="12.75">
      <c r="AC1000" s="1"/>
    </row>
    <row r="1001" ht="12.75">
      <c r="AC1001" s="1"/>
    </row>
    <row r="1002" ht="12.75">
      <c r="AC1002" s="1"/>
    </row>
    <row r="1003" ht="12.75">
      <c r="AC1003" s="1"/>
    </row>
    <row r="1004" ht="12.75">
      <c r="AC1004" s="1"/>
    </row>
    <row r="1005" ht="12.75">
      <c r="AC1005" s="1"/>
    </row>
    <row r="1006" ht="12.75">
      <c r="AC1006" s="1"/>
    </row>
    <row r="1007" ht="12.75">
      <c r="AC1007" s="1"/>
    </row>
    <row r="1008" ht="12.75">
      <c r="AC1008" s="1"/>
    </row>
    <row r="1009" ht="12.75">
      <c r="AC1009" s="1"/>
    </row>
    <row r="1010" ht="12.75">
      <c r="AC1010" s="1"/>
    </row>
    <row r="1011" ht="12.75">
      <c r="AC1011" s="1"/>
    </row>
    <row r="1012" ht="12.75">
      <c r="AC1012" s="1"/>
    </row>
    <row r="1013" ht="12.75">
      <c r="AC1013" s="1"/>
    </row>
    <row r="1014" ht="12.75">
      <c r="AC1014" s="1"/>
    </row>
    <row r="1015" ht="12.75">
      <c r="AC1015" s="1"/>
    </row>
    <row r="1016" ht="12.75">
      <c r="AC1016" s="1"/>
    </row>
    <row r="1017" ht="12.75">
      <c r="AC1017" s="1"/>
    </row>
    <row r="1018" ht="12.75">
      <c r="AC1018" s="1"/>
    </row>
    <row r="1019" ht="12.75">
      <c r="AC1019" s="1"/>
    </row>
    <row r="1020" ht="12.75">
      <c r="AC1020" s="1"/>
    </row>
    <row r="1021" ht="12.75">
      <c r="AC1021" s="1"/>
    </row>
    <row r="1022" ht="12.75">
      <c r="AC1022" s="1"/>
    </row>
    <row r="1023" ht="12.75">
      <c r="AC1023" s="1"/>
    </row>
    <row r="1024" ht="12.75">
      <c r="AC1024" s="1"/>
    </row>
    <row r="1025" ht="12.75">
      <c r="AC1025" s="1"/>
    </row>
    <row r="1026" ht="12.75">
      <c r="AC1026" s="1"/>
    </row>
    <row r="1027" ht="12.75">
      <c r="AC1027" s="1"/>
    </row>
    <row r="1028" ht="12.75">
      <c r="AC1028" s="1"/>
    </row>
    <row r="1029" ht="12.75">
      <c r="AC1029" s="1"/>
    </row>
    <row r="1030" ht="12.75">
      <c r="AC1030" s="1"/>
    </row>
    <row r="1031" ht="12.75">
      <c r="AC1031" s="1"/>
    </row>
    <row r="1032" ht="12.75">
      <c r="AC1032" s="1"/>
    </row>
    <row r="1033" ht="12.75">
      <c r="AC1033" s="1"/>
    </row>
    <row r="1034" ht="12.75">
      <c r="AC1034" s="1"/>
    </row>
    <row r="1035" ht="12.75">
      <c r="AC1035" s="1"/>
    </row>
    <row r="1036" ht="12.75">
      <c r="AC1036" s="1"/>
    </row>
    <row r="1037" ht="12.75">
      <c r="AC1037" s="1"/>
    </row>
    <row r="1038" ht="12.75">
      <c r="AC1038" s="1"/>
    </row>
    <row r="1039" ht="12.75">
      <c r="AC1039" s="1"/>
    </row>
    <row r="1040" ht="12.75">
      <c r="AC1040" s="1"/>
    </row>
    <row r="1041" ht="12.75">
      <c r="AC1041" s="1"/>
    </row>
    <row r="1042" ht="12.75">
      <c r="AC1042" s="1"/>
    </row>
    <row r="1043" ht="12.75">
      <c r="AC1043" s="1"/>
    </row>
    <row r="1044" ht="12.75">
      <c r="AC1044" s="1"/>
    </row>
    <row r="1045" ht="12.75">
      <c r="AC1045" s="1"/>
    </row>
    <row r="1046" ht="12.75">
      <c r="AC1046" s="1"/>
    </row>
    <row r="1047" ht="12.75">
      <c r="AC1047" s="1"/>
    </row>
    <row r="1048" ht="12.75">
      <c r="AC1048" s="1"/>
    </row>
    <row r="1049" ht="12.75">
      <c r="AC1049" s="1"/>
    </row>
    <row r="1050" ht="12.75">
      <c r="AC1050" s="1"/>
    </row>
    <row r="1051" ht="12.75">
      <c r="AC1051" s="1"/>
    </row>
    <row r="1052" ht="12.75">
      <c r="AC1052" s="1"/>
    </row>
    <row r="1053" ht="12.75">
      <c r="AC1053" s="1"/>
    </row>
    <row r="1054" ht="12.75">
      <c r="AC1054" s="1"/>
    </row>
    <row r="1055" ht="12.75">
      <c r="AC1055" s="1"/>
    </row>
    <row r="1056" ht="12.75">
      <c r="AC1056" s="1"/>
    </row>
    <row r="1057" ht="12.75">
      <c r="AC1057" s="1"/>
    </row>
    <row r="1058" ht="12.75">
      <c r="AC1058" s="1"/>
    </row>
    <row r="1059" ht="12.75">
      <c r="AC1059" s="1"/>
    </row>
    <row r="1060" ht="12.75">
      <c r="AC1060" s="1"/>
    </row>
    <row r="1061" ht="12.75">
      <c r="AC1061" s="1"/>
    </row>
    <row r="1062" ht="12.75">
      <c r="AC1062" s="1"/>
    </row>
    <row r="1063" ht="12.75">
      <c r="AC1063" s="1"/>
    </row>
    <row r="1064" ht="12.75">
      <c r="AC1064" s="1"/>
    </row>
    <row r="1065" ht="12.75">
      <c r="AC1065" s="1"/>
    </row>
    <row r="1066" ht="12.75">
      <c r="AC1066" s="1"/>
    </row>
    <row r="1067" ht="12.75">
      <c r="AC1067" s="1"/>
    </row>
    <row r="1068" ht="12.75">
      <c r="AC1068" s="1"/>
    </row>
    <row r="1069" ht="12.75">
      <c r="AC1069" s="1"/>
    </row>
    <row r="1070" ht="12.75">
      <c r="AC1070" s="1"/>
    </row>
    <row r="1071" ht="12.75">
      <c r="AC1071" s="1"/>
    </row>
    <row r="1072" ht="12.75">
      <c r="AC1072" s="1"/>
    </row>
    <row r="1073" ht="12.75">
      <c r="AC1073" s="1"/>
    </row>
    <row r="1074" ht="12.75">
      <c r="AC1074" s="1"/>
    </row>
    <row r="1075" ht="12.75">
      <c r="AC1075" s="1"/>
    </row>
    <row r="1076" ht="12.75">
      <c r="AC1076" s="1"/>
    </row>
    <row r="1077" ht="12.75">
      <c r="AC1077" s="1"/>
    </row>
    <row r="1078" ht="12.75">
      <c r="AC1078" s="1"/>
    </row>
    <row r="1079" ht="12.75">
      <c r="AC1079" s="1"/>
    </row>
    <row r="1080" ht="12.75">
      <c r="AC1080" s="1"/>
    </row>
    <row r="1081" ht="12.75">
      <c r="AC1081" s="1"/>
    </row>
    <row r="1082" ht="12.75">
      <c r="AC1082" s="1"/>
    </row>
    <row r="1083" ht="12.75">
      <c r="AC1083" s="1"/>
    </row>
    <row r="1084" ht="12.75">
      <c r="AC1084" s="1"/>
    </row>
    <row r="1085" ht="12.75">
      <c r="AC1085" s="1"/>
    </row>
    <row r="1086" ht="12.75">
      <c r="AC1086" s="1"/>
    </row>
    <row r="1087" ht="12.75">
      <c r="AC1087" s="1"/>
    </row>
    <row r="1088" ht="12.75">
      <c r="AC1088" s="1"/>
    </row>
    <row r="1089" ht="12.75">
      <c r="AC1089" s="1"/>
    </row>
    <row r="1090" ht="12.75">
      <c r="AC1090" s="1"/>
    </row>
    <row r="1091" ht="12.75">
      <c r="AC1091" s="1"/>
    </row>
    <row r="1092" ht="12.75">
      <c r="AC1092" s="1"/>
    </row>
    <row r="1093" ht="12.75">
      <c r="AC1093" s="1"/>
    </row>
    <row r="1094" ht="12.75">
      <c r="AC1094" s="1"/>
    </row>
    <row r="1095" ht="12.75">
      <c r="AC1095" s="1"/>
    </row>
    <row r="1096" ht="12.75">
      <c r="AC1096" s="1"/>
    </row>
    <row r="1097" ht="12.75">
      <c r="AC1097" s="1"/>
    </row>
    <row r="1098" ht="12.75">
      <c r="AC1098" s="1"/>
    </row>
    <row r="1099" ht="12.75">
      <c r="AC1099" s="1"/>
    </row>
    <row r="1100" ht="12.75">
      <c r="AC1100" s="1"/>
    </row>
    <row r="1101" ht="12.75">
      <c r="AC1101" s="1"/>
    </row>
    <row r="1102" ht="12.75">
      <c r="AC1102" s="1"/>
    </row>
    <row r="1103" ht="12.75">
      <c r="AC1103" s="1"/>
    </row>
    <row r="1104" ht="12.75">
      <c r="AC1104" s="1"/>
    </row>
    <row r="1105" ht="12.75">
      <c r="AC1105" s="1"/>
    </row>
    <row r="1106" ht="12.75">
      <c r="AC1106" s="1"/>
    </row>
    <row r="1107" ht="12.75">
      <c r="AC1107" s="1"/>
    </row>
    <row r="1108" ht="12.75">
      <c r="AC1108" s="1"/>
    </row>
    <row r="1109" ht="12.75">
      <c r="AC1109" s="1"/>
    </row>
    <row r="1110" ht="12.75">
      <c r="AC1110" s="1"/>
    </row>
    <row r="1111" ht="12.75">
      <c r="AC1111" s="1"/>
    </row>
    <row r="1112" ht="12.75">
      <c r="AC1112" s="1"/>
    </row>
    <row r="1113" ht="12.75">
      <c r="AC1113" s="1"/>
    </row>
    <row r="1114" ht="12.75">
      <c r="AC1114" s="1"/>
    </row>
    <row r="1115" ht="12.75">
      <c r="AC1115" s="1"/>
    </row>
    <row r="1116" ht="12.75">
      <c r="AC1116" s="1"/>
    </row>
    <row r="1117" ht="12.75">
      <c r="AC1117" s="1"/>
    </row>
    <row r="1118" ht="12.75">
      <c r="AC1118" s="1"/>
    </row>
    <row r="1119" ht="12.75">
      <c r="AC1119" s="1"/>
    </row>
    <row r="1120" ht="12.75">
      <c r="AC1120" s="1"/>
    </row>
    <row r="1121" ht="12.75">
      <c r="AC1121" s="1"/>
    </row>
    <row r="1122" ht="12.75">
      <c r="AC1122" s="1"/>
    </row>
    <row r="1123" ht="12.75">
      <c r="AC1123" s="1"/>
    </row>
    <row r="1124" ht="12.75">
      <c r="AC1124" s="1"/>
    </row>
    <row r="1125" ht="12.75">
      <c r="AC1125" s="1"/>
    </row>
    <row r="1126" ht="12.75">
      <c r="AC1126" s="1"/>
    </row>
    <row r="1127" ht="12.75">
      <c r="AC1127" s="1"/>
    </row>
    <row r="1128" ht="12.75">
      <c r="AC1128" s="1"/>
    </row>
    <row r="1129" ht="12.75">
      <c r="AC1129" s="1"/>
    </row>
    <row r="1130" ht="12.75">
      <c r="AC1130" s="1"/>
    </row>
    <row r="1131" ht="12.75">
      <c r="AC1131" s="1"/>
    </row>
    <row r="1132" ht="12.75">
      <c r="AC1132" s="1"/>
    </row>
    <row r="1133" ht="12.75">
      <c r="AC1133" s="1"/>
    </row>
    <row r="1134" ht="12.75">
      <c r="AC1134" s="1"/>
    </row>
    <row r="1135" ht="12.75">
      <c r="AC1135" s="1"/>
    </row>
    <row r="1136" ht="12.75">
      <c r="AC1136" s="1"/>
    </row>
    <row r="1137" ht="12.75">
      <c r="AC1137" s="1"/>
    </row>
    <row r="1138" ht="12.75">
      <c r="AC1138" s="1"/>
    </row>
    <row r="1139" ht="12.75">
      <c r="AC1139" s="1"/>
    </row>
    <row r="1140" ht="12.75">
      <c r="AC1140" s="1"/>
    </row>
    <row r="1141" ht="12.75">
      <c r="AC1141" s="1"/>
    </row>
    <row r="1142" ht="12.75">
      <c r="AC1142" s="1"/>
    </row>
    <row r="1143" ht="12.75">
      <c r="AC1143" s="1"/>
    </row>
    <row r="1144" ht="12.75">
      <c r="AC1144" s="1"/>
    </row>
    <row r="1145" ht="12.75">
      <c r="AC1145" s="1"/>
    </row>
    <row r="1146" ht="12.75">
      <c r="AC1146" s="1"/>
    </row>
    <row r="1147" ht="12.75">
      <c r="AC1147" s="1"/>
    </row>
    <row r="1148" ht="12.75">
      <c r="AC1148" s="1"/>
    </row>
    <row r="1149" ht="12.75">
      <c r="AC1149" s="1"/>
    </row>
    <row r="1150" ht="12.75">
      <c r="AC1150" s="1"/>
    </row>
    <row r="1151" ht="12.75">
      <c r="AC1151" s="1"/>
    </row>
    <row r="1152" ht="12.75">
      <c r="AC1152" s="1"/>
    </row>
    <row r="1153" ht="12.75">
      <c r="AC1153" s="1"/>
    </row>
    <row r="1154" ht="12.75">
      <c r="AC1154" s="1"/>
    </row>
    <row r="1155" ht="12.75">
      <c r="AC1155" s="1"/>
    </row>
    <row r="1156" ht="12.75">
      <c r="AC1156" s="1"/>
    </row>
    <row r="1157" ht="12.75">
      <c r="AC1157" s="1"/>
    </row>
    <row r="1158" ht="12.75">
      <c r="AC1158" s="1"/>
    </row>
    <row r="1159" ht="12.75">
      <c r="AC1159" s="1"/>
    </row>
    <row r="1160" ht="12.75">
      <c r="AC1160" s="1"/>
    </row>
    <row r="1161" ht="12.75">
      <c r="AC1161" s="1"/>
    </row>
    <row r="1162" ht="12.75">
      <c r="AC1162" s="1"/>
    </row>
    <row r="1163" ht="12.75">
      <c r="AC1163" s="1"/>
    </row>
    <row r="1164" ht="12.75">
      <c r="AC1164" s="1"/>
    </row>
    <row r="1165" ht="12.75">
      <c r="AC1165" s="1"/>
    </row>
    <row r="1166" ht="12.75">
      <c r="AC1166" s="1"/>
    </row>
    <row r="1167" ht="12.75">
      <c r="AC1167" s="1"/>
    </row>
    <row r="1168" ht="12.75">
      <c r="AC1168" s="1"/>
    </row>
    <row r="1169" ht="12.75">
      <c r="AC1169" s="1"/>
    </row>
    <row r="1170" ht="12.75">
      <c r="AC1170" s="1"/>
    </row>
    <row r="1171" ht="12.75">
      <c r="AC1171" s="1"/>
    </row>
    <row r="1172" ht="12.75">
      <c r="AC1172" s="1"/>
    </row>
    <row r="1173" ht="12.75">
      <c r="AC1173" s="1"/>
    </row>
    <row r="1174" ht="12.75">
      <c r="AC1174" s="1"/>
    </row>
    <row r="1175" ht="12.75">
      <c r="AC1175" s="1"/>
    </row>
    <row r="1176" ht="12.75">
      <c r="AC1176" s="1"/>
    </row>
    <row r="1177" ht="12.75">
      <c r="AC1177" s="1"/>
    </row>
    <row r="1178" ht="12.75">
      <c r="AC1178" s="1"/>
    </row>
    <row r="1179" ht="12.75">
      <c r="AC1179" s="1"/>
    </row>
    <row r="1180" ht="12.75">
      <c r="AC1180" s="1"/>
    </row>
    <row r="1181" ht="12.75">
      <c r="AC1181" s="1"/>
    </row>
    <row r="1182" ht="12.75">
      <c r="AC1182" s="1"/>
    </row>
    <row r="1183" ht="12.75">
      <c r="AC1183" s="1"/>
    </row>
    <row r="1184" ht="12.75">
      <c r="AC1184" s="1"/>
    </row>
    <row r="1185" ht="12.75">
      <c r="AC1185" s="1"/>
    </row>
    <row r="1186" ht="12.75">
      <c r="AC1186" s="1"/>
    </row>
    <row r="1187" ht="12.75">
      <c r="AC1187" s="1"/>
    </row>
    <row r="1188" ht="12.75">
      <c r="AC1188" s="1"/>
    </row>
    <row r="1189" ht="12.75">
      <c r="AC1189" s="1"/>
    </row>
    <row r="1190" ht="12.75">
      <c r="AC1190" s="1"/>
    </row>
    <row r="1191" ht="12.75">
      <c r="AC1191" s="1"/>
    </row>
    <row r="1192" ht="12.75">
      <c r="AC1192" s="1"/>
    </row>
    <row r="1193" ht="12.75">
      <c r="AC1193" s="1"/>
    </row>
    <row r="1194" ht="12.75">
      <c r="AC1194" s="1"/>
    </row>
    <row r="1195" ht="12.75">
      <c r="AC1195" s="1"/>
    </row>
    <row r="1196" ht="12.75">
      <c r="AC1196" s="1"/>
    </row>
    <row r="1197" ht="12.75">
      <c r="AC1197" s="1"/>
    </row>
    <row r="1198" ht="12.75">
      <c r="AC1198" s="1"/>
    </row>
    <row r="1199" ht="12.75">
      <c r="AC1199" s="1"/>
    </row>
    <row r="1200" ht="12.75">
      <c r="AC1200" s="1"/>
    </row>
    <row r="1201" ht="12.75">
      <c r="AC1201" s="1"/>
    </row>
    <row r="1202" ht="12.75">
      <c r="AC1202" s="1"/>
    </row>
    <row r="1203" ht="12.75">
      <c r="AC1203" s="1"/>
    </row>
    <row r="1204" ht="12.75">
      <c r="AC1204" s="1"/>
    </row>
    <row r="1205" ht="12.75">
      <c r="AC1205" s="1"/>
    </row>
    <row r="1206" ht="12.75">
      <c r="AC1206" s="1"/>
    </row>
    <row r="1207" ht="12.75">
      <c r="AC1207" s="1"/>
    </row>
    <row r="1208" ht="12.75">
      <c r="AC1208" s="1"/>
    </row>
    <row r="1209" ht="12.75">
      <c r="AC1209" s="1"/>
    </row>
    <row r="1210" ht="12.75">
      <c r="AC1210" s="1"/>
    </row>
    <row r="1211" ht="12.75">
      <c r="AC1211" s="1"/>
    </row>
    <row r="1212" ht="12.75">
      <c r="AC1212" s="1"/>
    </row>
    <row r="1213" ht="12.75">
      <c r="AC1213" s="1"/>
    </row>
    <row r="1214" ht="12.75">
      <c r="AC1214" s="1"/>
    </row>
    <row r="1215" ht="12.75">
      <c r="AC1215" s="1"/>
    </row>
    <row r="1216" ht="12.75">
      <c r="AC1216" s="1"/>
    </row>
    <row r="1217" ht="12.75">
      <c r="AC1217" s="1"/>
    </row>
    <row r="1218" ht="12.75">
      <c r="AC1218" s="1"/>
    </row>
    <row r="1219" ht="12.75">
      <c r="AC1219" s="1"/>
    </row>
    <row r="1220" ht="12.75">
      <c r="AC1220" s="1"/>
    </row>
    <row r="1221" ht="12.75">
      <c r="AC1221" s="1"/>
    </row>
    <row r="1222" ht="12.75">
      <c r="AC1222" s="1"/>
    </row>
    <row r="1223" ht="12.75">
      <c r="AC1223" s="1"/>
    </row>
    <row r="1224" ht="12.75">
      <c r="AC1224" s="1"/>
    </row>
    <row r="1225" ht="12.75">
      <c r="AC1225" s="1"/>
    </row>
    <row r="1226" ht="12.75">
      <c r="AC1226" s="1"/>
    </row>
    <row r="1227" ht="12.75">
      <c r="AC1227" s="1"/>
    </row>
    <row r="1228" ht="12.75">
      <c r="AC1228" s="1"/>
    </row>
    <row r="1229" ht="12.75">
      <c r="AC1229" s="1"/>
    </row>
    <row r="1230" ht="12.75">
      <c r="AC1230" s="1"/>
    </row>
    <row r="1231" ht="12.75">
      <c r="AC1231" s="1"/>
    </row>
    <row r="1232" ht="12.75">
      <c r="AC1232" s="1"/>
    </row>
    <row r="1233" ht="12.75">
      <c r="AC1233" s="1"/>
    </row>
    <row r="1234" ht="12.75">
      <c r="AC1234" s="1"/>
    </row>
    <row r="1235" ht="12.75">
      <c r="AC1235" s="1"/>
    </row>
    <row r="1236" ht="12.75">
      <c r="AC1236" s="1"/>
    </row>
    <row r="1237" ht="12.75">
      <c r="AC1237" s="1"/>
    </row>
    <row r="1238" ht="12.75">
      <c r="AC1238" s="1"/>
    </row>
    <row r="1239" ht="12.75">
      <c r="AC1239" s="1"/>
    </row>
    <row r="1240" ht="12.75">
      <c r="AC1240" s="1"/>
    </row>
    <row r="1241" ht="12.75">
      <c r="AC1241" s="1"/>
    </row>
    <row r="1242" ht="12.75">
      <c r="AC1242" s="1"/>
    </row>
    <row r="1243" ht="12.75">
      <c r="AC1243" s="1"/>
    </row>
    <row r="1244" ht="12.75">
      <c r="AC1244" s="1"/>
    </row>
    <row r="1245" ht="12.75">
      <c r="AC1245" s="1"/>
    </row>
    <row r="1246" ht="12.75">
      <c r="AC1246" s="1"/>
    </row>
    <row r="1247" ht="12.75">
      <c r="AC1247" s="1"/>
    </row>
    <row r="1248" ht="12.75">
      <c r="AC1248" s="1"/>
    </row>
    <row r="1249" ht="12.75">
      <c r="AC1249" s="1"/>
    </row>
    <row r="1250" ht="12.75">
      <c r="AC1250" s="1"/>
    </row>
    <row r="1251" ht="12.75">
      <c r="AC1251" s="1"/>
    </row>
    <row r="1252" ht="12.75">
      <c r="AC1252" s="1"/>
    </row>
    <row r="1253" ht="12.75">
      <c r="AC1253" s="1"/>
    </row>
    <row r="1254" ht="12.75">
      <c r="AC1254" s="1"/>
    </row>
    <row r="1255" ht="12.75">
      <c r="AC1255" s="1"/>
    </row>
    <row r="1256" ht="12.75">
      <c r="AC1256" s="1"/>
    </row>
    <row r="1257" ht="12.75">
      <c r="AC1257" s="1"/>
    </row>
    <row r="1258" ht="12.75">
      <c r="AC1258" s="1"/>
    </row>
    <row r="1259" ht="12.75">
      <c r="AC1259" s="1"/>
    </row>
    <row r="1260" ht="12.75">
      <c r="AC1260" s="1"/>
    </row>
    <row r="1261" ht="12.75">
      <c r="AC1261" s="1"/>
    </row>
    <row r="1262" ht="12.75">
      <c r="AC1262" s="1"/>
    </row>
    <row r="1263" ht="12.75">
      <c r="AC1263" s="1"/>
    </row>
    <row r="1264" ht="12.75">
      <c r="AC1264" s="1"/>
    </row>
    <row r="1265" ht="12.75">
      <c r="AC1265" s="1"/>
    </row>
    <row r="1266" ht="12.75">
      <c r="AC1266" s="1"/>
    </row>
    <row r="1267" ht="12.75">
      <c r="AC1267" s="1"/>
    </row>
    <row r="1268" ht="12.75">
      <c r="AC1268" s="1"/>
    </row>
    <row r="1269" ht="12.75">
      <c r="AC1269" s="1"/>
    </row>
    <row r="1270" ht="12.75">
      <c r="AC1270" s="1"/>
    </row>
    <row r="1271" ht="12.75">
      <c r="AC1271" s="1"/>
    </row>
    <row r="1272" ht="12.75">
      <c r="AC1272" s="1"/>
    </row>
    <row r="1273" ht="12.75">
      <c r="AC1273" s="1"/>
    </row>
    <row r="1274" ht="12.75">
      <c r="AC1274" s="1"/>
    </row>
    <row r="1275" ht="12.75">
      <c r="AC1275" s="1"/>
    </row>
    <row r="1276" ht="12.75">
      <c r="AC1276" s="1"/>
    </row>
    <row r="1277" ht="12.75">
      <c r="AC1277" s="1"/>
    </row>
    <row r="1278" ht="12.75">
      <c r="AC1278" s="1"/>
    </row>
    <row r="1279" ht="12.75">
      <c r="AC1279" s="1"/>
    </row>
    <row r="1280" ht="12.75">
      <c r="AC1280" s="1"/>
    </row>
    <row r="1281" ht="12.75">
      <c r="AC1281" s="1"/>
    </row>
    <row r="1282" ht="12.75">
      <c r="AC1282" s="1"/>
    </row>
    <row r="1283" ht="12.75">
      <c r="AC1283" s="1"/>
    </row>
    <row r="1284" ht="12.75">
      <c r="AC1284" s="1"/>
    </row>
    <row r="1285" ht="12.75">
      <c r="AC1285" s="1"/>
    </row>
    <row r="1286" ht="12.75">
      <c r="AC1286" s="1"/>
    </row>
    <row r="1287" ht="12.75">
      <c r="AC1287" s="1"/>
    </row>
    <row r="1288" ht="12.75">
      <c r="AC1288" s="1"/>
    </row>
    <row r="1289" ht="12.75">
      <c r="AC1289" s="1"/>
    </row>
    <row r="1290" ht="12.75">
      <c r="AC1290" s="1"/>
    </row>
    <row r="1291" ht="12.75">
      <c r="AC1291" s="1"/>
    </row>
    <row r="1292" ht="12.75">
      <c r="AC1292" s="1"/>
    </row>
    <row r="1293" ht="12.75">
      <c r="AC1293" s="1"/>
    </row>
    <row r="1294" ht="12.75">
      <c r="AC1294" s="1"/>
    </row>
    <row r="1295" ht="12.75">
      <c r="AC1295" s="1"/>
    </row>
    <row r="1296" ht="12.75">
      <c r="AC1296" s="1"/>
    </row>
    <row r="1297" ht="12.75">
      <c r="AC1297" s="1"/>
    </row>
    <row r="1298" ht="12.75">
      <c r="AC1298" s="1"/>
    </row>
    <row r="1299" ht="12.75">
      <c r="AC1299" s="1"/>
    </row>
    <row r="1300" ht="12.75">
      <c r="AC1300" s="1"/>
    </row>
    <row r="1301" ht="12.75">
      <c r="AC1301" s="1"/>
    </row>
    <row r="1302" ht="12.75">
      <c r="AC1302" s="1"/>
    </row>
    <row r="1303" ht="12.75">
      <c r="AC1303" s="1"/>
    </row>
    <row r="1304" ht="12.75">
      <c r="AC1304" s="1"/>
    </row>
    <row r="1305" ht="12.75">
      <c r="AC1305" s="1"/>
    </row>
    <row r="1306" ht="12.75">
      <c r="AC1306" s="1"/>
    </row>
    <row r="1307" ht="12.75">
      <c r="AC1307" s="1"/>
    </row>
    <row r="1308" ht="12.75">
      <c r="AC1308" s="1"/>
    </row>
    <row r="1309" ht="12.75">
      <c r="AC1309" s="1"/>
    </row>
    <row r="1310" ht="12.75">
      <c r="AC1310" s="1"/>
    </row>
    <row r="1311" ht="12.75">
      <c r="AC1311" s="1"/>
    </row>
    <row r="1312" ht="12.75">
      <c r="AC1312" s="1"/>
    </row>
    <row r="1313" ht="12.75">
      <c r="AC1313" s="1"/>
    </row>
    <row r="1314" ht="12.75">
      <c r="AC1314" s="1"/>
    </row>
    <row r="1315" ht="12.75">
      <c r="AC1315" s="1"/>
    </row>
    <row r="1316" ht="12.75">
      <c r="AC1316" s="1"/>
    </row>
    <row r="1317" ht="12.75">
      <c r="AC1317" s="1"/>
    </row>
    <row r="1318" ht="12.75">
      <c r="AC1318" s="1"/>
    </row>
    <row r="1319" ht="12.75">
      <c r="AC1319" s="1"/>
    </row>
    <row r="1320" ht="12.75">
      <c r="AC1320" s="1"/>
    </row>
    <row r="1321" ht="12.75">
      <c r="AC1321" s="1"/>
    </row>
    <row r="1322" ht="12.75">
      <c r="AC1322" s="1"/>
    </row>
    <row r="1323" ht="12.75">
      <c r="AC1323" s="1"/>
    </row>
    <row r="1324" ht="12.75">
      <c r="AC1324" s="1"/>
    </row>
    <row r="1325" ht="12.75">
      <c r="AC1325" s="1"/>
    </row>
    <row r="1326" ht="12.75">
      <c r="AC1326" s="1"/>
    </row>
    <row r="1327" ht="12.75">
      <c r="AC1327" s="1"/>
    </row>
    <row r="1328" ht="12.75">
      <c r="AC1328" s="1"/>
    </row>
    <row r="1329" ht="12.75">
      <c r="AC1329" s="1"/>
    </row>
    <row r="1330" ht="12.75">
      <c r="AC1330" s="1"/>
    </row>
    <row r="1331" ht="12.75">
      <c r="AC1331" s="1"/>
    </row>
    <row r="1332" ht="12.75">
      <c r="AC1332" s="1"/>
    </row>
    <row r="1333" ht="12.75">
      <c r="AC1333" s="1"/>
    </row>
    <row r="1334" ht="12.75">
      <c r="AC1334" s="1"/>
    </row>
    <row r="1335" ht="12.75">
      <c r="AC1335" s="1"/>
    </row>
    <row r="1336" ht="12.75">
      <c r="AC1336" s="1"/>
    </row>
    <row r="1337" ht="12.75">
      <c r="AC1337" s="1"/>
    </row>
    <row r="1338" ht="12.75">
      <c r="AC1338" s="1"/>
    </row>
    <row r="1339" ht="12.75">
      <c r="AC1339" s="1"/>
    </row>
    <row r="1340" ht="12.75">
      <c r="AC1340" s="1"/>
    </row>
    <row r="1341" ht="12.75">
      <c r="AC1341" s="1"/>
    </row>
    <row r="1342" ht="12.75">
      <c r="AC1342" s="1"/>
    </row>
    <row r="1343" ht="12.75">
      <c r="AC1343" s="1"/>
    </row>
    <row r="1344" ht="12.75">
      <c r="AC1344" s="1"/>
    </row>
    <row r="1345" ht="12.75">
      <c r="AC1345" s="1"/>
    </row>
    <row r="1346" ht="12.75">
      <c r="AC1346" s="1"/>
    </row>
    <row r="1347" ht="12.75">
      <c r="AC1347" s="1"/>
    </row>
    <row r="1348" ht="12.75">
      <c r="AC1348" s="1"/>
    </row>
    <row r="1349" ht="12.75">
      <c r="AC1349" s="1"/>
    </row>
    <row r="1350" ht="12.75">
      <c r="AC1350" s="1"/>
    </row>
    <row r="1351" ht="12.75">
      <c r="AC1351" s="1"/>
    </row>
    <row r="1352" ht="12.75">
      <c r="AC1352" s="1"/>
    </row>
    <row r="1353" ht="12.75">
      <c r="AC1353" s="1"/>
    </row>
    <row r="1354" ht="12.75">
      <c r="AC1354" s="1"/>
    </row>
    <row r="1355" ht="12.75">
      <c r="AC1355" s="1"/>
    </row>
    <row r="1356" ht="12.75">
      <c r="AC1356" s="1"/>
    </row>
    <row r="1357" ht="12.75">
      <c r="AC1357" s="1"/>
    </row>
    <row r="1358" ht="12.75">
      <c r="AC1358" s="1"/>
    </row>
    <row r="1359" ht="12.75">
      <c r="AC1359" s="1"/>
    </row>
    <row r="1360" ht="12.75">
      <c r="AC1360" s="1"/>
    </row>
    <row r="1361" ht="12.75">
      <c r="AC1361" s="1"/>
    </row>
    <row r="1362" ht="12.75">
      <c r="AC1362" s="1"/>
    </row>
    <row r="1363" ht="12.75">
      <c r="AC1363" s="1"/>
    </row>
    <row r="1364" ht="12.75">
      <c r="AC1364" s="1"/>
    </row>
    <row r="1365" ht="12.75">
      <c r="AC1365" s="1"/>
    </row>
    <row r="1366" ht="12.75">
      <c r="AC1366" s="1"/>
    </row>
    <row r="1367" ht="12.75">
      <c r="AC1367" s="1"/>
    </row>
    <row r="1368" ht="12.75">
      <c r="AC1368" s="1"/>
    </row>
    <row r="1369" ht="12.75">
      <c r="AC1369" s="1"/>
    </row>
    <row r="1370" ht="12.75">
      <c r="AC1370" s="1"/>
    </row>
    <row r="1371" ht="12.75">
      <c r="AC1371" s="1"/>
    </row>
    <row r="1372" ht="12.75">
      <c r="AC1372" s="1"/>
    </row>
    <row r="1373" ht="12.75">
      <c r="AC1373" s="1"/>
    </row>
    <row r="1374" ht="12.75">
      <c r="AC1374" s="1"/>
    </row>
    <row r="1375" ht="12.75">
      <c r="AC1375" s="1"/>
    </row>
    <row r="1376" ht="12.75">
      <c r="AC1376" s="1"/>
    </row>
    <row r="1377" ht="12.75">
      <c r="AC1377" s="1"/>
    </row>
    <row r="1378" ht="12.75">
      <c r="AC1378" s="1"/>
    </row>
    <row r="1379" ht="12.75">
      <c r="AC1379" s="1"/>
    </row>
    <row r="1380" ht="12.75">
      <c r="AC1380" s="1"/>
    </row>
    <row r="1381" ht="12.75">
      <c r="AC1381" s="1"/>
    </row>
    <row r="1382" ht="12.75">
      <c r="AC1382" s="1"/>
    </row>
    <row r="1383" ht="12.75">
      <c r="AC1383" s="1"/>
    </row>
    <row r="1384" ht="12.75">
      <c r="AC1384" s="1"/>
    </row>
    <row r="1385" ht="12.75">
      <c r="AC1385" s="1"/>
    </row>
    <row r="1386" ht="12.75">
      <c r="AC1386" s="1"/>
    </row>
    <row r="1387" ht="12.75">
      <c r="AC1387" s="1"/>
    </row>
    <row r="1388" ht="12.75">
      <c r="AC1388" s="1"/>
    </row>
    <row r="1389" ht="12.75">
      <c r="AC1389" s="1"/>
    </row>
    <row r="1390" ht="12.75">
      <c r="AC1390" s="1"/>
    </row>
    <row r="1391" ht="12.75">
      <c r="AC1391" s="1"/>
    </row>
    <row r="1392" ht="12.75">
      <c r="AC1392" s="1"/>
    </row>
    <row r="1393" ht="12.75">
      <c r="AC1393" s="1"/>
    </row>
    <row r="1394" ht="12.75">
      <c r="AC1394" s="1"/>
    </row>
    <row r="1395" ht="12.75">
      <c r="AC1395" s="1"/>
    </row>
    <row r="1396" ht="12.75">
      <c r="AC1396" s="1"/>
    </row>
    <row r="1397" ht="12.75">
      <c r="AC1397" s="1"/>
    </row>
    <row r="1398" ht="12.75">
      <c r="AC1398" s="1"/>
    </row>
    <row r="1399" ht="12.75">
      <c r="AC1399" s="1"/>
    </row>
    <row r="1400" ht="12.75">
      <c r="AC1400" s="1"/>
    </row>
    <row r="1401" ht="12.75">
      <c r="AC1401" s="1"/>
    </row>
    <row r="1402" ht="12.75">
      <c r="AC1402" s="1"/>
    </row>
    <row r="1403" ht="12.75">
      <c r="AC1403" s="1"/>
    </row>
    <row r="1404" ht="12.75">
      <c r="AC1404" s="1"/>
    </row>
    <row r="1405" ht="12.75">
      <c r="AC1405" s="1"/>
    </row>
    <row r="1406" ht="12.75">
      <c r="AC1406" s="1"/>
    </row>
    <row r="1407" ht="12.75">
      <c r="AC1407" s="1"/>
    </row>
    <row r="1408" ht="12.75">
      <c r="AC1408" s="1"/>
    </row>
    <row r="1409" ht="12.75">
      <c r="AC1409" s="1"/>
    </row>
    <row r="1410" ht="12.75">
      <c r="AC1410" s="1"/>
    </row>
    <row r="1411" ht="12.75">
      <c r="AC1411" s="1"/>
    </row>
    <row r="1412" ht="12.75">
      <c r="AC1412" s="1"/>
    </row>
    <row r="1413" ht="12.75">
      <c r="AC1413" s="1"/>
    </row>
    <row r="1414" ht="12.75">
      <c r="AC1414" s="1"/>
    </row>
    <row r="1415" ht="12.75">
      <c r="AC1415" s="1"/>
    </row>
    <row r="1416" ht="12.75">
      <c r="AC1416" s="1"/>
    </row>
    <row r="1417" ht="12.75">
      <c r="AC1417" s="1"/>
    </row>
    <row r="1418" ht="12.75">
      <c r="AC1418" s="1"/>
    </row>
    <row r="1419" ht="12.75">
      <c r="AC1419" s="1"/>
    </row>
    <row r="1420" ht="12.75">
      <c r="AC1420" s="1"/>
    </row>
    <row r="1421" ht="12.75">
      <c r="AC1421" s="1"/>
    </row>
    <row r="1422" ht="12.75">
      <c r="AC1422" s="1"/>
    </row>
    <row r="1423" ht="12.75">
      <c r="AC1423" s="1"/>
    </row>
    <row r="1424" ht="12.75">
      <c r="AC1424" s="1"/>
    </row>
    <row r="1425" ht="12.75">
      <c r="AC1425" s="1"/>
    </row>
    <row r="1426" ht="12.75">
      <c r="AC1426" s="1"/>
    </row>
    <row r="1427" ht="12.75">
      <c r="AC1427" s="1"/>
    </row>
    <row r="1428" ht="12.75">
      <c r="AC1428" s="1"/>
    </row>
    <row r="1429" ht="12.75">
      <c r="AC1429" s="1"/>
    </row>
    <row r="1430" ht="12.75">
      <c r="AC1430" s="1"/>
    </row>
    <row r="1431" ht="12.75">
      <c r="AC1431" s="1"/>
    </row>
    <row r="1432" ht="12.75">
      <c r="AC1432" s="1"/>
    </row>
    <row r="1433" ht="12.75">
      <c r="AC1433" s="1"/>
    </row>
    <row r="1434" ht="12.75">
      <c r="AC1434" s="1"/>
    </row>
    <row r="1435" ht="12.75">
      <c r="AC1435" s="1"/>
    </row>
    <row r="1436" ht="12.75">
      <c r="AC1436" s="1"/>
    </row>
    <row r="1437" ht="12.75">
      <c r="AC1437" s="1"/>
    </row>
    <row r="1438" ht="12.75">
      <c r="AC1438" s="1"/>
    </row>
    <row r="1439" ht="12.75">
      <c r="AC1439" s="1"/>
    </row>
    <row r="1440" ht="12.75">
      <c r="AC1440" s="1"/>
    </row>
    <row r="1441" ht="12.75">
      <c r="AC1441" s="1"/>
    </row>
    <row r="1442" ht="12.75">
      <c r="AC1442" s="1"/>
    </row>
    <row r="1443" ht="12.75">
      <c r="AC1443" s="1"/>
    </row>
    <row r="1444" ht="12.75">
      <c r="AC1444" s="1"/>
    </row>
    <row r="1445" ht="12.75">
      <c r="AC1445" s="1"/>
    </row>
    <row r="1446" ht="12.75">
      <c r="AC1446" s="1"/>
    </row>
    <row r="1447" ht="12.75">
      <c r="AC1447" s="1"/>
    </row>
    <row r="1448" ht="12.75">
      <c r="AC1448" s="1"/>
    </row>
    <row r="1449" ht="12.75">
      <c r="AC1449" s="1"/>
    </row>
    <row r="1450" ht="12.75">
      <c r="AC1450" s="1"/>
    </row>
    <row r="1451" ht="12.75">
      <c r="AC1451" s="1"/>
    </row>
    <row r="1452" ht="12.75">
      <c r="AC1452" s="1"/>
    </row>
    <row r="1453" ht="12.75">
      <c r="AC1453" s="1"/>
    </row>
    <row r="1454" ht="12.75">
      <c r="AC1454" s="1"/>
    </row>
    <row r="1455" ht="12.75">
      <c r="AC1455" s="1"/>
    </row>
    <row r="1456" ht="12.75">
      <c r="AC1456" s="1"/>
    </row>
    <row r="1457" ht="12.75">
      <c r="AC1457" s="1"/>
    </row>
    <row r="1458" ht="12.75">
      <c r="AC1458" s="1"/>
    </row>
    <row r="1459" ht="12.75">
      <c r="AC1459" s="1"/>
    </row>
    <row r="1460" ht="12.75">
      <c r="AC1460" s="1"/>
    </row>
    <row r="1461" ht="12.75">
      <c r="AC1461" s="1"/>
    </row>
    <row r="1462" ht="12.75">
      <c r="AC1462" s="1"/>
    </row>
    <row r="1463" ht="12.75">
      <c r="AC1463" s="1"/>
    </row>
    <row r="1464" ht="12.75">
      <c r="AC1464" s="1"/>
    </row>
    <row r="1465" ht="12.75">
      <c r="AC1465" s="1"/>
    </row>
    <row r="1466" ht="12.75">
      <c r="AC1466" s="1"/>
    </row>
    <row r="1467" ht="12.75">
      <c r="AC1467" s="1"/>
    </row>
    <row r="1468" ht="12.75">
      <c r="AC1468" s="1"/>
    </row>
    <row r="1469" ht="12.75">
      <c r="AC1469" s="1"/>
    </row>
    <row r="1470" ht="12.75">
      <c r="AC1470" s="1"/>
    </row>
    <row r="1471" ht="12.75">
      <c r="AC1471" s="1"/>
    </row>
    <row r="1472" ht="12.75">
      <c r="AC1472" s="1"/>
    </row>
    <row r="1473" ht="12.75">
      <c r="AC1473" s="1"/>
    </row>
    <row r="1474" ht="12.75">
      <c r="AC1474" s="1"/>
    </row>
    <row r="1475" ht="12.75">
      <c r="AC1475" s="1"/>
    </row>
    <row r="1476" ht="12.75">
      <c r="AC1476" s="1"/>
    </row>
    <row r="1477" ht="12.75">
      <c r="AC1477" s="1"/>
    </row>
    <row r="1478" ht="12.75">
      <c r="AC1478" s="1"/>
    </row>
    <row r="1479" ht="12.75">
      <c r="AC1479" s="1"/>
    </row>
    <row r="1480" ht="12.75">
      <c r="AC1480" s="1"/>
    </row>
    <row r="1481" ht="12.75">
      <c r="AC1481" s="1"/>
    </row>
    <row r="1482" ht="12.75">
      <c r="AC1482" s="1"/>
    </row>
    <row r="1483" ht="12.75">
      <c r="AC1483" s="1"/>
    </row>
    <row r="1484" ht="12.75">
      <c r="AC1484" s="1"/>
    </row>
    <row r="1485" ht="12.75">
      <c r="AC1485" s="1"/>
    </row>
    <row r="1486" ht="12.75">
      <c r="AC1486" s="1"/>
    </row>
    <row r="1487" ht="12.75">
      <c r="AC1487" s="1"/>
    </row>
    <row r="1488" ht="12.75">
      <c r="AC1488" s="1"/>
    </row>
    <row r="1489" ht="12.75">
      <c r="AC1489" s="1"/>
    </row>
    <row r="1490" ht="12.75">
      <c r="AC1490" s="1"/>
    </row>
    <row r="1491" ht="12.75">
      <c r="AC1491" s="1"/>
    </row>
    <row r="1492" ht="12.75">
      <c r="AC1492" s="1"/>
    </row>
    <row r="1493" ht="12.75">
      <c r="AC1493" s="1"/>
    </row>
    <row r="1494" ht="12.75">
      <c r="AC1494" s="1"/>
    </row>
    <row r="1495" ht="12.75">
      <c r="AC1495" s="1"/>
    </row>
    <row r="1496" ht="12.75">
      <c r="AC1496" s="1"/>
    </row>
    <row r="1497" ht="12.75">
      <c r="AC1497" s="1"/>
    </row>
    <row r="1498" ht="12.75">
      <c r="AC1498" s="1"/>
    </row>
    <row r="1499" ht="12.75">
      <c r="AC1499" s="1"/>
    </row>
    <row r="1500" ht="12.75">
      <c r="AC1500" s="1"/>
    </row>
    <row r="1501" ht="12.75">
      <c r="AC1501" s="1"/>
    </row>
    <row r="1502" ht="12.75">
      <c r="AC1502" s="1"/>
    </row>
    <row r="1503" ht="12.75">
      <c r="AC1503" s="1"/>
    </row>
    <row r="1504" ht="12.75">
      <c r="AC1504" s="1"/>
    </row>
    <row r="1505" ht="12.75">
      <c r="AC1505" s="1"/>
    </row>
    <row r="1506" ht="12.75">
      <c r="AC1506" s="1"/>
    </row>
    <row r="1507" ht="12.75">
      <c r="AC1507" s="1"/>
    </row>
    <row r="1508" ht="12.75">
      <c r="AC1508" s="1"/>
    </row>
    <row r="1509" ht="12.75">
      <c r="AC1509" s="1"/>
    </row>
    <row r="1510" ht="12.75">
      <c r="AC1510" s="1"/>
    </row>
    <row r="1511" ht="12.75">
      <c r="AC1511" s="1"/>
    </row>
    <row r="1512" ht="12.75">
      <c r="AC1512" s="1"/>
    </row>
    <row r="1513" ht="12.75">
      <c r="AC1513" s="1"/>
    </row>
    <row r="1514" ht="12.75">
      <c r="AC1514" s="1"/>
    </row>
    <row r="1515" ht="12.75">
      <c r="AC1515" s="1"/>
    </row>
    <row r="1516" ht="12.75">
      <c r="AC1516" s="1"/>
    </row>
    <row r="1517" ht="12.75">
      <c r="AC1517" s="1"/>
    </row>
    <row r="1518" ht="12.75">
      <c r="AC1518" s="1"/>
    </row>
    <row r="1519" ht="12.75">
      <c r="AC1519" s="1"/>
    </row>
    <row r="1520" ht="12.75">
      <c r="AC1520" s="1"/>
    </row>
    <row r="1521" ht="12.75">
      <c r="AC1521" s="1"/>
    </row>
    <row r="1522" ht="12.75">
      <c r="AC1522" s="1"/>
    </row>
    <row r="1523" ht="12.75">
      <c r="AC1523" s="1"/>
    </row>
    <row r="1524" ht="12.75">
      <c r="AC1524" s="1"/>
    </row>
    <row r="1525" ht="12.75">
      <c r="AC1525" s="1"/>
    </row>
    <row r="1526" ht="12.75">
      <c r="AC1526" s="1"/>
    </row>
    <row r="1527" ht="12.75">
      <c r="AC1527" s="1"/>
    </row>
    <row r="1528" ht="12.75">
      <c r="AC1528" s="1"/>
    </row>
    <row r="1529" ht="12.75">
      <c r="AC1529" s="1"/>
    </row>
    <row r="1530" ht="12.75">
      <c r="AC1530" s="1"/>
    </row>
    <row r="1531" ht="12.75">
      <c r="AC1531" s="1"/>
    </row>
    <row r="1532" ht="12.75">
      <c r="AC1532" s="1"/>
    </row>
    <row r="1533" ht="12.75">
      <c r="AC1533" s="1"/>
    </row>
    <row r="1534" ht="12.75">
      <c r="AC1534" s="1"/>
    </row>
    <row r="1535" ht="12.75">
      <c r="AC1535" s="1"/>
    </row>
    <row r="1536" ht="12.75">
      <c r="AC1536" s="1"/>
    </row>
    <row r="1537" ht="12.75">
      <c r="AC1537" s="1"/>
    </row>
    <row r="1538" ht="12.75">
      <c r="AC1538" s="1"/>
    </row>
    <row r="1539" ht="12.75">
      <c r="AC1539" s="1"/>
    </row>
    <row r="1540" ht="12.75">
      <c r="AC1540" s="1"/>
    </row>
    <row r="1541" ht="12.75">
      <c r="AC1541" s="1"/>
    </row>
    <row r="1542" ht="12.75">
      <c r="AC1542" s="1"/>
    </row>
    <row r="1543" ht="12.75">
      <c r="AC1543" s="1"/>
    </row>
    <row r="1544" ht="12.75">
      <c r="AC1544" s="1"/>
    </row>
    <row r="1545" ht="12.75">
      <c r="AC1545" s="1"/>
    </row>
    <row r="1546" ht="12.75">
      <c r="AC1546" s="1"/>
    </row>
    <row r="1547" ht="12.75">
      <c r="AC1547" s="1"/>
    </row>
    <row r="1548" ht="12.75">
      <c r="AC1548" s="1"/>
    </row>
    <row r="1549" ht="12.75">
      <c r="AC1549" s="1"/>
    </row>
    <row r="1550" ht="12.75">
      <c r="AC1550" s="1"/>
    </row>
    <row r="1551" ht="12.75">
      <c r="AC1551" s="1"/>
    </row>
    <row r="1552" ht="12.75">
      <c r="AC1552" s="1"/>
    </row>
    <row r="1553" ht="12.75">
      <c r="AC1553" s="1"/>
    </row>
    <row r="1554" ht="12.75">
      <c r="AC1554" s="1"/>
    </row>
    <row r="1555" ht="12.75">
      <c r="AC1555" s="1"/>
    </row>
    <row r="1556" ht="12.75">
      <c r="AC1556" s="1"/>
    </row>
    <row r="1557" ht="12.75">
      <c r="AC1557" s="1"/>
    </row>
    <row r="1558" ht="12.75">
      <c r="AC1558" s="1"/>
    </row>
    <row r="1559" ht="12.75">
      <c r="AC1559" s="1"/>
    </row>
    <row r="1560" ht="12.75">
      <c r="AC1560" s="1"/>
    </row>
    <row r="1561" ht="12.75">
      <c r="AC1561" s="1"/>
    </row>
    <row r="1562" ht="12.75">
      <c r="AC1562" s="1"/>
    </row>
    <row r="1563" ht="12.75">
      <c r="AC1563" s="1"/>
    </row>
    <row r="1564" ht="12.75">
      <c r="AC1564" s="1"/>
    </row>
    <row r="1565" ht="12.75">
      <c r="AC1565" s="1"/>
    </row>
    <row r="1566" ht="12.75">
      <c r="AC1566" s="1"/>
    </row>
    <row r="1567" ht="12.75">
      <c r="AC1567" s="1"/>
    </row>
    <row r="1568" ht="12.75">
      <c r="AC1568" s="1"/>
    </row>
    <row r="1569" ht="12.75">
      <c r="AC1569" s="1"/>
    </row>
    <row r="1570" ht="12.75">
      <c r="AC1570" s="1"/>
    </row>
    <row r="1571" ht="12.75">
      <c r="AC1571" s="1"/>
    </row>
    <row r="1572" ht="12.75">
      <c r="AC1572" s="1"/>
    </row>
    <row r="1573" ht="12.75">
      <c r="AC1573" s="1"/>
    </row>
    <row r="1574" ht="12.75">
      <c r="AC1574" s="1"/>
    </row>
    <row r="1575" ht="12.75">
      <c r="AC1575" s="1"/>
    </row>
    <row r="1576" ht="12.75">
      <c r="AC1576" s="1"/>
    </row>
    <row r="1577" ht="12.75">
      <c r="AC1577" s="1"/>
    </row>
    <row r="1578" ht="12.75">
      <c r="AC1578" s="1"/>
    </row>
    <row r="1579" ht="12.75">
      <c r="AC1579" s="1"/>
    </row>
    <row r="1580" ht="12.75">
      <c r="AC1580" s="1"/>
    </row>
    <row r="1581" ht="12.75">
      <c r="AC1581" s="1"/>
    </row>
    <row r="1582" ht="12.75">
      <c r="AC1582" s="1"/>
    </row>
    <row r="1583" ht="12.75">
      <c r="AC1583" s="1"/>
    </row>
    <row r="1584" ht="12.75">
      <c r="AC1584" s="1"/>
    </row>
    <row r="1585" ht="12.75">
      <c r="AC1585" s="1"/>
    </row>
    <row r="1586" ht="12.75">
      <c r="AC1586" s="1"/>
    </row>
    <row r="1587" ht="12.75">
      <c r="AC1587" s="1"/>
    </row>
    <row r="1588" ht="12.75">
      <c r="AC1588" s="1"/>
    </row>
    <row r="1589" ht="12.75">
      <c r="AC1589" s="1"/>
    </row>
    <row r="1590" ht="12.75">
      <c r="AC1590" s="1"/>
    </row>
    <row r="1591" ht="12.75">
      <c r="AC1591" s="1"/>
    </row>
    <row r="1592" ht="12.75">
      <c r="AC1592" s="1"/>
    </row>
    <row r="1593" ht="12.75">
      <c r="AC1593" s="1"/>
    </row>
    <row r="1594" ht="12.75">
      <c r="AC1594" s="1"/>
    </row>
    <row r="1595" ht="12.75">
      <c r="AC1595" s="1"/>
    </row>
    <row r="1596" ht="12.75">
      <c r="AC1596" s="1"/>
    </row>
    <row r="1597" ht="12.75">
      <c r="AC1597" s="1"/>
    </row>
    <row r="1598" ht="12.75">
      <c r="AC1598" s="1"/>
    </row>
    <row r="1599" ht="12.75">
      <c r="AC1599" s="1"/>
    </row>
    <row r="1600" ht="12.75">
      <c r="AC1600" s="1"/>
    </row>
    <row r="1601" ht="12.75">
      <c r="AC1601" s="1"/>
    </row>
    <row r="1602" ht="12.75">
      <c r="AC1602" s="1"/>
    </row>
    <row r="1603" ht="12.75">
      <c r="AC1603" s="1"/>
    </row>
    <row r="1604" ht="12.75">
      <c r="AC1604" s="1"/>
    </row>
    <row r="1605" ht="12.75">
      <c r="AC1605" s="1"/>
    </row>
    <row r="1606" ht="12.75">
      <c r="AC1606" s="1"/>
    </row>
    <row r="1607" ht="12.75">
      <c r="AC1607" s="1"/>
    </row>
    <row r="1608" ht="12.75">
      <c r="AC1608" s="1"/>
    </row>
    <row r="1609" ht="12.75">
      <c r="AC1609" s="1"/>
    </row>
    <row r="1610" ht="12.75">
      <c r="AC1610" s="1"/>
    </row>
    <row r="1611" ht="12.75">
      <c r="AC1611" s="1"/>
    </row>
    <row r="1612" ht="12.75">
      <c r="AC1612" s="1"/>
    </row>
    <row r="1613" ht="12.75">
      <c r="AC1613" s="1"/>
    </row>
    <row r="1614" ht="12.75">
      <c r="AC1614" s="1"/>
    </row>
    <row r="1615" ht="12.75">
      <c r="AC1615" s="1"/>
    </row>
    <row r="1616" ht="12.75">
      <c r="AC1616" s="1"/>
    </row>
    <row r="1617" ht="12.75">
      <c r="AC1617" s="1"/>
    </row>
    <row r="1618" ht="12.75">
      <c r="AC1618" s="1"/>
    </row>
    <row r="1619" ht="12.75">
      <c r="AC1619" s="1"/>
    </row>
    <row r="1620" ht="12.75">
      <c r="AC1620" s="1"/>
    </row>
    <row r="1621" ht="12.75">
      <c r="AC1621" s="1"/>
    </row>
    <row r="1622" ht="12.75">
      <c r="AC1622" s="1"/>
    </row>
    <row r="1623" ht="12.75">
      <c r="AC1623" s="1"/>
    </row>
    <row r="1624" ht="12.75">
      <c r="AC1624" s="1"/>
    </row>
    <row r="1625" ht="12.75">
      <c r="AC1625" s="1"/>
    </row>
    <row r="1626" ht="12.75">
      <c r="AC1626" s="1"/>
    </row>
    <row r="1627" ht="12.75">
      <c r="AC1627" s="1"/>
    </row>
    <row r="1628" ht="12.75">
      <c r="AC1628" s="1"/>
    </row>
    <row r="1629" ht="12.75">
      <c r="AC1629" s="1"/>
    </row>
    <row r="1630" ht="12.75">
      <c r="AC1630" s="1"/>
    </row>
    <row r="1631" ht="12.75">
      <c r="AC1631" s="1"/>
    </row>
    <row r="1632" ht="12.75">
      <c r="AC1632" s="1"/>
    </row>
    <row r="1633" ht="12.75">
      <c r="AC1633" s="1"/>
    </row>
    <row r="1634" ht="12.75">
      <c r="AC1634" s="1"/>
    </row>
    <row r="1635" ht="12.75">
      <c r="AC1635" s="1"/>
    </row>
    <row r="1636" ht="12.75">
      <c r="AC1636" s="1"/>
    </row>
    <row r="1637" ht="12.75">
      <c r="AC1637" s="1"/>
    </row>
    <row r="1638" ht="12.75">
      <c r="AC1638" s="1"/>
    </row>
    <row r="1639" ht="12.75">
      <c r="AC1639" s="1"/>
    </row>
    <row r="1640" ht="12.75">
      <c r="AC1640" s="1"/>
    </row>
    <row r="1641" ht="12.75">
      <c r="AC1641" s="1"/>
    </row>
    <row r="1642" ht="12.75">
      <c r="AC1642" s="1"/>
    </row>
    <row r="1643" ht="12.75">
      <c r="AC1643" s="1"/>
    </row>
    <row r="1644" ht="12.75">
      <c r="AC1644" s="1"/>
    </row>
    <row r="1645" ht="12.75">
      <c r="AC1645" s="1"/>
    </row>
    <row r="1646" ht="12.75">
      <c r="AC1646" s="1"/>
    </row>
    <row r="1647" ht="12.75">
      <c r="AC1647" s="1"/>
    </row>
    <row r="1648" ht="12.75">
      <c r="AC1648" s="1"/>
    </row>
    <row r="1649" ht="12.75">
      <c r="AC1649" s="1"/>
    </row>
    <row r="1650" ht="12.75">
      <c r="AC1650" s="1"/>
    </row>
    <row r="1651" ht="12.75">
      <c r="AC1651" s="1"/>
    </row>
    <row r="1652" ht="12.75">
      <c r="AC1652" s="1"/>
    </row>
    <row r="1653" ht="12.75">
      <c r="AC1653" s="1"/>
    </row>
    <row r="1654" ht="12.75">
      <c r="AC1654" s="1"/>
    </row>
    <row r="1655" ht="12.75">
      <c r="AC1655" s="1"/>
    </row>
    <row r="1656" ht="12.75">
      <c r="AC1656" s="1"/>
    </row>
    <row r="1657" ht="12.75">
      <c r="AC1657" s="1"/>
    </row>
    <row r="1658" ht="12.75">
      <c r="AC1658" s="1"/>
    </row>
    <row r="1659" ht="12.75">
      <c r="AC1659" s="1"/>
    </row>
    <row r="1660" ht="12.75">
      <c r="AC1660" s="1"/>
    </row>
    <row r="1661" ht="12.75">
      <c r="AC1661" s="1"/>
    </row>
    <row r="1662" ht="12.75">
      <c r="AC1662" s="1"/>
    </row>
    <row r="1663" ht="12.75">
      <c r="AC1663" s="1"/>
    </row>
    <row r="1664" ht="12.75">
      <c r="AC1664" s="1"/>
    </row>
    <row r="1665" ht="12.75">
      <c r="AC1665" s="1"/>
    </row>
    <row r="1666" ht="12.75">
      <c r="AC1666" s="1"/>
    </row>
    <row r="1667" ht="12.75">
      <c r="AC1667" s="1"/>
    </row>
    <row r="1668" ht="12.75">
      <c r="AC1668" s="1"/>
    </row>
    <row r="1669" ht="12.75">
      <c r="AC1669" s="1"/>
    </row>
    <row r="1670" ht="12.75">
      <c r="AC1670" s="1"/>
    </row>
    <row r="1671" ht="12.75">
      <c r="AC1671" s="1"/>
    </row>
    <row r="1672" ht="12.75">
      <c r="AC1672" s="1"/>
    </row>
    <row r="1673" ht="12.75">
      <c r="AC1673" s="1"/>
    </row>
    <row r="1674" ht="12.75">
      <c r="AC1674" s="1"/>
    </row>
    <row r="1675" ht="12.75">
      <c r="AC1675" s="1"/>
    </row>
    <row r="1676" ht="12.75">
      <c r="AC1676" s="1"/>
    </row>
    <row r="1677" ht="12.75">
      <c r="AC1677" s="1"/>
    </row>
    <row r="1678" ht="12.75">
      <c r="AC1678" s="1"/>
    </row>
    <row r="1679" ht="12.75">
      <c r="AC1679" s="1"/>
    </row>
    <row r="1680" ht="12.75">
      <c r="AC1680" s="1"/>
    </row>
    <row r="1681" ht="12.75">
      <c r="AC1681" s="1"/>
    </row>
    <row r="1682" ht="12.75">
      <c r="AC1682" s="1"/>
    </row>
    <row r="1683" ht="12.75">
      <c r="AC1683" s="1"/>
    </row>
    <row r="1684" ht="12.75">
      <c r="AC1684" s="1"/>
    </row>
    <row r="1685" ht="12.75">
      <c r="AC1685" s="1"/>
    </row>
    <row r="1686" ht="12.75">
      <c r="AC1686" s="1"/>
    </row>
    <row r="1687" ht="12.75">
      <c r="AC1687" s="1"/>
    </row>
    <row r="1688" ht="12.75">
      <c r="AC1688" s="1"/>
    </row>
    <row r="1689" ht="12.75">
      <c r="AC1689" s="1"/>
    </row>
    <row r="1690" ht="12.75">
      <c r="AC1690" s="1"/>
    </row>
    <row r="1691" ht="12.75">
      <c r="AC1691" s="1"/>
    </row>
    <row r="1692" ht="12.75">
      <c r="AC1692" s="1"/>
    </row>
    <row r="1693" ht="12.75">
      <c r="AC1693" s="1"/>
    </row>
    <row r="1694" ht="12.75">
      <c r="AC1694" s="1"/>
    </row>
    <row r="1695" ht="12.75">
      <c r="AC1695" s="1"/>
    </row>
    <row r="1696" ht="12.75">
      <c r="AC1696" s="1"/>
    </row>
    <row r="1697" ht="12.75">
      <c r="AC1697" s="1"/>
    </row>
    <row r="1698" ht="12.75">
      <c r="AC1698" s="1"/>
    </row>
    <row r="1699" ht="12.75">
      <c r="AC1699" s="1"/>
    </row>
    <row r="1700" ht="12.75">
      <c r="AC1700" s="1"/>
    </row>
    <row r="1701" ht="12.75">
      <c r="AC1701" s="1"/>
    </row>
    <row r="1702" ht="12.75">
      <c r="AC1702" s="1"/>
    </row>
    <row r="1703" ht="12.75">
      <c r="AC1703" s="1"/>
    </row>
    <row r="1704" ht="12.75">
      <c r="AC1704" s="1"/>
    </row>
    <row r="1705" ht="12.75">
      <c r="AC1705" s="1"/>
    </row>
    <row r="1706" ht="12.75">
      <c r="AC1706" s="1"/>
    </row>
    <row r="1707" ht="12.75">
      <c r="AC1707" s="1"/>
    </row>
    <row r="1708" ht="12.75">
      <c r="AC1708" s="1"/>
    </row>
    <row r="1709" ht="12.75">
      <c r="AC1709" s="1"/>
    </row>
    <row r="1710" ht="12.75">
      <c r="AC1710" s="1"/>
    </row>
    <row r="1711" ht="12.75">
      <c r="AC1711" s="1"/>
    </row>
    <row r="1712" ht="12.75">
      <c r="AC1712" s="1"/>
    </row>
    <row r="1713" ht="12.75">
      <c r="AC1713" s="1"/>
    </row>
    <row r="1714" ht="12.75">
      <c r="AC1714" s="1"/>
    </row>
    <row r="1715" ht="12.75">
      <c r="AC1715" s="1"/>
    </row>
    <row r="1716" ht="12.75">
      <c r="AC1716" s="1"/>
    </row>
    <row r="1717" ht="12.75">
      <c r="AC1717" s="1"/>
    </row>
    <row r="1718" ht="12.75">
      <c r="AC1718" s="1"/>
    </row>
    <row r="1719" ht="12.75">
      <c r="AC1719" s="1"/>
    </row>
    <row r="1720" ht="12.75">
      <c r="AC1720" s="1"/>
    </row>
    <row r="1721" ht="12.75">
      <c r="AC1721" s="1"/>
    </row>
    <row r="1722" ht="12.75">
      <c r="AC1722" s="1"/>
    </row>
    <row r="1723" ht="12.75">
      <c r="AC1723" s="1"/>
    </row>
    <row r="1724" ht="12.75">
      <c r="AC1724" s="1"/>
    </row>
    <row r="1725" ht="12.75">
      <c r="AC1725" s="1"/>
    </row>
    <row r="1726" ht="12.75">
      <c r="AC1726" s="1"/>
    </row>
    <row r="1727" ht="12.75">
      <c r="AC1727" s="1"/>
    </row>
    <row r="1728" ht="12.75">
      <c r="AC1728" s="1"/>
    </row>
    <row r="1729" ht="12.75">
      <c r="AC1729" s="1"/>
    </row>
    <row r="1730" ht="12.75">
      <c r="AC1730" s="1"/>
    </row>
    <row r="1731" ht="12.75">
      <c r="AC1731" s="1"/>
    </row>
    <row r="1732" ht="12.75">
      <c r="AC1732" s="1"/>
    </row>
    <row r="1733" ht="12.75">
      <c r="AC1733" s="1"/>
    </row>
    <row r="1734" ht="12.75">
      <c r="AC1734" s="1"/>
    </row>
    <row r="1735" ht="12.75">
      <c r="AC1735" s="1"/>
    </row>
    <row r="1736" ht="12.75">
      <c r="AC1736" s="1"/>
    </row>
    <row r="1737" ht="12.75">
      <c r="AC1737" s="1"/>
    </row>
    <row r="1738" ht="12.75">
      <c r="AC1738" s="1"/>
    </row>
    <row r="1739" ht="12.75">
      <c r="AC1739" s="1"/>
    </row>
    <row r="1740" ht="12.75">
      <c r="AC1740" s="1"/>
    </row>
    <row r="1741" ht="12.75">
      <c r="AC1741" s="1"/>
    </row>
    <row r="1742" ht="12.75">
      <c r="AC1742" s="1"/>
    </row>
    <row r="1743" ht="12.75">
      <c r="AC1743" s="1"/>
    </row>
    <row r="1744" ht="12.75">
      <c r="AC1744" s="1"/>
    </row>
    <row r="1745" ht="12.75">
      <c r="AC1745" s="1"/>
    </row>
    <row r="1746" ht="12.75">
      <c r="AC1746" s="1"/>
    </row>
    <row r="1747" ht="12.75">
      <c r="AC1747" s="1"/>
    </row>
    <row r="1748" ht="12.75">
      <c r="AC1748" s="1"/>
    </row>
    <row r="1749" ht="12.75">
      <c r="AC1749" s="1"/>
    </row>
    <row r="1750" ht="12.75">
      <c r="AC1750" s="1"/>
    </row>
    <row r="1751" ht="12.75">
      <c r="AC1751" s="1"/>
    </row>
    <row r="1752" ht="12.75">
      <c r="AC1752" s="1"/>
    </row>
    <row r="1753" ht="12.75">
      <c r="AC1753" s="1"/>
    </row>
    <row r="1754" ht="12.75">
      <c r="AC1754" s="1"/>
    </row>
    <row r="1755" ht="12.75">
      <c r="AC1755" s="1"/>
    </row>
    <row r="1756" ht="12.75">
      <c r="AC1756" s="1"/>
    </row>
    <row r="1757" ht="12.75">
      <c r="AC1757" s="1"/>
    </row>
    <row r="1758" ht="12.75">
      <c r="AC1758" s="1"/>
    </row>
    <row r="1759" ht="12.75">
      <c r="AC1759" s="1"/>
    </row>
    <row r="1760" ht="12.75">
      <c r="AC1760" s="1"/>
    </row>
    <row r="1761" ht="12.75">
      <c r="AC1761" s="1"/>
    </row>
    <row r="1762" ht="12.75">
      <c r="AC1762" s="1"/>
    </row>
    <row r="1763" ht="12.75">
      <c r="AC1763" s="1"/>
    </row>
    <row r="1764" ht="12.75">
      <c r="AC1764" s="1"/>
    </row>
    <row r="1765" ht="12.75">
      <c r="AC1765" s="1"/>
    </row>
    <row r="1766" ht="12.75">
      <c r="AC1766" s="1"/>
    </row>
    <row r="1767" ht="12.75">
      <c r="AC1767" s="1"/>
    </row>
    <row r="1768" ht="12.75">
      <c r="AC1768" s="1"/>
    </row>
    <row r="1769" ht="12.75">
      <c r="AC1769" s="1"/>
    </row>
    <row r="1770" ht="12.75">
      <c r="AC1770" s="1"/>
    </row>
    <row r="1771" ht="12.75">
      <c r="AC1771" s="1"/>
    </row>
    <row r="1772" ht="12.75">
      <c r="AC1772" s="1"/>
    </row>
    <row r="1773" ht="12.75">
      <c r="AC1773" s="1"/>
    </row>
    <row r="1774" ht="12.75">
      <c r="AC1774" s="1"/>
    </row>
    <row r="1775" ht="12.75">
      <c r="AC1775" s="1"/>
    </row>
    <row r="1776" ht="12.75">
      <c r="AC1776" s="1"/>
    </row>
    <row r="1777" ht="12.75">
      <c r="AC1777" s="1"/>
    </row>
    <row r="1778" ht="12.75">
      <c r="AC1778" s="1"/>
    </row>
    <row r="1779" ht="12.75">
      <c r="AC1779" s="1"/>
    </row>
    <row r="1780" ht="12.75">
      <c r="AC1780" s="1"/>
    </row>
    <row r="1781" ht="12.75">
      <c r="AC1781" s="1"/>
    </row>
    <row r="1782" ht="12.75">
      <c r="AC1782" s="1"/>
    </row>
    <row r="1783" ht="12.75">
      <c r="AC1783" s="1"/>
    </row>
    <row r="1784" ht="12.75">
      <c r="AC1784" s="1"/>
    </row>
    <row r="1785" ht="12.75">
      <c r="AC1785" s="1"/>
    </row>
    <row r="1786" ht="12.75">
      <c r="AC1786" s="1"/>
    </row>
    <row r="1787" ht="12.75">
      <c r="AC1787" s="1"/>
    </row>
    <row r="1788" ht="12.75">
      <c r="AC1788" s="1"/>
    </row>
    <row r="1789" ht="12.75">
      <c r="AC1789" s="1"/>
    </row>
    <row r="1790" ht="12.75">
      <c r="AC1790" s="1"/>
    </row>
    <row r="1791" ht="12.75">
      <c r="AC1791" s="1"/>
    </row>
    <row r="1792" ht="12.75">
      <c r="AC1792" s="1"/>
    </row>
    <row r="1793" ht="12.75">
      <c r="AC1793" s="1"/>
    </row>
    <row r="1794" ht="12.75">
      <c r="AC1794" s="1"/>
    </row>
    <row r="1795" ht="12.75">
      <c r="AC1795" s="1"/>
    </row>
    <row r="1796" ht="12.75">
      <c r="AC1796" s="1"/>
    </row>
    <row r="1797" ht="12.75">
      <c r="AC1797" s="1"/>
    </row>
    <row r="1798" ht="12.75">
      <c r="AC1798" s="1"/>
    </row>
    <row r="1799" ht="12.75">
      <c r="AC1799" s="1"/>
    </row>
    <row r="1800" ht="12.75">
      <c r="AC1800" s="1"/>
    </row>
    <row r="1801" ht="12.75">
      <c r="AC1801" s="1"/>
    </row>
    <row r="1802" ht="12.75">
      <c r="AC1802" s="1"/>
    </row>
    <row r="1803" ht="12.75">
      <c r="AC1803" s="1"/>
    </row>
    <row r="1804" ht="12.75">
      <c r="AC1804" s="1"/>
    </row>
    <row r="1805" ht="12.75">
      <c r="AC1805" s="1"/>
    </row>
    <row r="1806" ht="12.75">
      <c r="AC1806" s="1"/>
    </row>
    <row r="1807" ht="12.75">
      <c r="AC1807" s="1"/>
    </row>
    <row r="1808" ht="12.75">
      <c r="AC1808" s="1"/>
    </row>
    <row r="1809" ht="12.75">
      <c r="AC1809" s="1"/>
    </row>
    <row r="1810" ht="12.75">
      <c r="AC1810" s="1"/>
    </row>
    <row r="1811" ht="12.75">
      <c r="AC1811" s="1"/>
    </row>
    <row r="1812" ht="12.75">
      <c r="AC1812" s="1"/>
    </row>
    <row r="1813" ht="12.75">
      <c r="AC1813" s="1"/>
    </row>
    <row r="1814" ht="12.75">
      <c r="AC1814" s="1"/>
    </row>
    <row r="1815" ht="12.75">
      <c r="AC1815" s="1"/>
    </row>
    <row r="1816" ht="12.75">
      <c r="AC1816" s="1"/>
    </row>
    <row r="1817" ht="12.75">
      <c r="AC1817" s="1"/>
    </row>
    <row r="1818" ht="12.75">
      <c r="AC1818" s="1"/>
    </row>
    <row r="1819" ht="12.75">
      <c r="AC1819" s="1"/>
    </row>
    <row r="1820" ht="12.75">
      <c r="AC1820" s="1"/>
    </row>
    <row r="1821" ht="12.75">
      <c r="AC1821" s="1"/>
    </row>
    <row r="1822" ht="12.75">
      <c r="AC1822" s="1"/>
    </row>
    <row r="1823" ht="12.75">
      <c r="AC1823" s="1"/>
    </row>
    <row r="1824" ht="12.75">
      <c r="AC1824" s="1"/>
    </row>
    <row r="1825" ht="12.75">
      <c r="AC1825" s="1"/>
    </row>
    <row r="1826" ht="12.75">
      <c r="AC1826" s="1"/>
    </row>
    <row r="1827" ht="12.75">
      <c r="AC1827" s="1"/>
    </row>
    <row r="1828" ht="12.75">
      <c r="AC1828" s="1"/>
    </row>
    <row r="1829" ht="12.75">
      <c r="AC1829" s="1"/>
    </row>
    <row r="1830" ht="12.75">
      <c r="AC1830" s="1"/>
    </row>
    <row r="1831" ht="12.75">
      <c r="AC1831" s="1"/>
    </row>
    <row r="1832" ht="12.75">
      <c r="AC1832" s="1"/>
    </row>
    <row r="1833" ht="12.75">
      <c r="AC1833" s="1"/>
    </row>
    <row r="1834" ht="12.75">
      <c r="AC1834" s="1"/>
    </row>
    <row r="1835" ht="12.75">
      <c r="AC1835" s="1"/>
    </row>
    <row r="1836" ht="12.75">
      <c r="AC1836" s="1"/>
    </row>
    <row r="1837" ht="12.75">
      <c r="AC1837" s="1"/>
    </row>
    <row r="1838" ht="12.75">
      <c r="AC1838" s="1"/>
    </row>
    <row r="1839" ht="12.75">
      <c r="AC1839" s="1"/>
    </row>
    <row r="1840" ht="12.75">
      <c r="AC1840" s="1"/>
    </row>
    <row r="1841" ht="12.75">
      <c r="AC1841" s="1"/>
    </row>
    <row r="1842" ht="12.75">
      <c r="AC1842" s="1"/>
    </row>
    <row r="1843" ht="12.75">
      <c r="AC1843" s="1"/>
    </row>
    <row r="1844" ht="12.75">
      <c r="AC1844" s="1"/>
    </row>
    <row r="1845" ht="12.75">
      <c r="AC1845" s="1"/>
    </row>
    <row r="1846" ht="12.75">
      <c r="AC1846" s="1"/>
    </row>
    <row r="1847" ht="12.75">
      <c r="AC1847" s="1"/>
    </row>
    <row r="1848" ht="12.75">
      <c r="AC1848" s="1"/>
    </row>
    <row r="1849" ht="12.75">
      <c r="AC1849" s="1"/>
    </row>
    <row r="1850" ht="12.75">
      <c r="AC1850" s="1"/>
    </row>
    <row r="1851" ht="12.75">
      <c r="AC1851" s="1"/>
    </row>
    <row r="1852" ht="12.75">
      <c r="AC1852" s="1"/>
    </row>
    <row r="1853" ht="12.75">
      <c r="AC1853" s="1"/>
    </row>
    <row r="1854" ht="12.75">
      <c r="AC1854" s="1"/>
    </row>
    <row r="1855" ht="12.75">
      <c r="AC1855" s="1"/>
    </row>
    <row r="1856" ht="12.75">
      <c r="AC1856" s="1"/>
    </row>
    <row r="1857" ht="12.75">
      <c r="AC1857" s="1"/>
    </row>
    <row r="1858" ht="12.75">
      <c r="AC1858" s="1"/>
    </row>
    <row r="1859" ht="12.75">
      <c r="AC1859" s="1"/>
    </row>
    <row r="1860" ht="12.75">
      <c r="AC1860" s="1"/>
    </row>
    <row r="1861" ht="12.75">
      <c r="AC1861" s="1"/>
    </row>
    <row r="1862" ht="12.75">
      <c r="AC1862" s="1"/>
    </row>
    <row r="1863" ht="12.75">
      <c r="AC1863" s="1"/>
    </row>
    <row r="1864" ht="12.75">
      <c r="AC1864" s="1"/>
    </row>
    <row r="1865" ht="12.75">
      <c r="AC1865" s="1"/>
    </row>
    <row r="1866" ht="12.75">
      <c r="AC1866" s="1"/>
    </row>
    <row r="1867" ht="12.75">
      <c r="AC1867" s="1"/>
    </row>
    <row r="1868" ht="12.75">
      <c r="AC1868" s="1"/>
    </row>
    <row r="1869" ht="12.75">
      <c r="AC1869" s="1"/>
    </row>
    <row r="1870" ht="12.75">
      <c r="AC1870" s="1"/>
    </row>
    <row r="1871" ht="12.75">
      <c r="AC1871" s="1"/>
    </row>
    <row r="1872" ht="12.75">
      <c r="AC1872" s="1"/>
    </row>
    <row r="1873" ht="12.75">
      <c r="AC1873" s="1"/>
    </row>
    <row r="1874" ht="12.75">
      <c r="AC1874" s="1"/>
    </row>
    <row r="1875" ht="12.75">
      <c r="AC1875" s="1"/>
    </row>
    <row r="1876" ht="12.75">
      <c r="AC1876" s="1"/>
    </row>
    <row r="1877" ht="12.75">
      <c r="AC1877" s="1"/>
    </row>
    <row r="1878" ht="12.75">
      <c r="AC1878" s="1"/>
    </row>
    <row r="1879" ht="12.75">
      <c r="AC1879" s="1"/>
    </row>
    <row r="1880" ht="12.75">
      <c r="AC1880" s="1"/>
    </row>
    <row r="1881" ht="12.75">
      <c r="AC1881" s="1"/>
    </row>
    <row r="1882" ht="12.75">
      <c r="AC1882" s="1"/>
    </row>
    <row r="1883" ht="12.75">
      <c r="AC1883" s="1"/>
    </row>
    <row r="1884" ht="12.75">
      <c r="AC1884" s="1"/>
    </row>
    <row r="1885" ht="12.75">
      <c r="AC1885" s="1"/>
    </row>
    <row r="1886" ht="12.75">
      <c r="AC1886" s="1"/>
    </row>
    <row r="1887" ht="12.75">
      <c r="AC1887" s="1"/>
    </row>
    <row r="1888" ht="12.75">
      <c r="AC1888" s="1"/>
    </row>
    <row r="1889" ht="12.75">
      <c r="AC1889" s="1"/>
    </row>
    <row r="1890" ht="12.75">
      <c r="AC1890" s="1"/>
    </row>
    <row r="1891" ht="12.75">
      <c r="AC1891" s="1"/>
    </row>
    <row r="1892" ht="12.75">
      <c r="AC1892" s="1"/>
    </row>
    <row r="1893" ht="12.75">
      <c r="AC1893" s="1"/>
    </row>
    <row r="1894" ht="12.75">
      <c r="AC1894" s="1"/>
    </row>
    <row r="1895" ht="12.75">
      <c r="AC1895" s="1"/>
    </row>
    <row r="1896" ht="12.75">
      <c r="AC1896" s="1"/>
    </row>
    <row r="1897" ht="12.75">
      <c r="AC1897" s="1"/>
    </row>
    <row r="1898" ht="12.75">
      <c r="AC1898" s="1"/>
    </row>
    <row r="1899" ht="12.75">
      <c r="AC1899" s="1"/>
    </row>
    <row r="1900" ht="12.75">
      <c r="AC1900" s="1"/>
    </row>
    <row r="1901" ht="12.75">
      <c r="AC1901" s="1"/>
    </row>
    <row r="1902" ht="12.75">
      <c r="AC1902" s="1"/>
    </row>
    <row r="1903" ht="12.75">
      <c r="AC1903" s="1"/>
    </row>
    <row r="1904" ht="12.75">
      <c r="AC1904" s="1"/>
    </row>
    <row r="1905" ht="12.75">
      <c r="AC1905" s="1"/>
    </row>
    <row r="1906" ht="12.75">
      <c r="AC1906" s="1"/>
    </row>
    <row r="1907" ht="12.75">
      <c r="AC1907" s="1"/>
    </row>
    <row r="1908" ht="12.75">
      <c r="AC1908" s="1"/>
    </row>
    <row r="1909" ht="12.75">
      <c r="AC1909" s="1"/>
    </row>
    <row r="1910" ht="12.75">
      <c r="AC1910" s="1"/>
    </row>
    <row r="1911" ht="12.75">
      <c r="AC1911" s="1"/>
    </row>
    <row r="1912" ht="12.75">
      <c r="AC1912" s="1"/>
    </row>
    <row r="1913" ht="12.75">
      <c r="AC1913" s="1"/>
    </row>
    <row r="1914" ht="12.75">
      <c r="AC1914" s="1"/>
    </row>
    <row r="1915" ht="12.75">
      <c r="AC1915" s="1"/>
    </row>
    <row r="1916" ht="12.75">
      <c r="AC1916" s="1"/>
    </row>
    <row r="1917" ht="12.75">
      <c r="AC1917" s="1"/>
    </row>
    <row r="1918" ht="12.75">
      <c r="AC1918" s="1"/>
    </row>
    <row r="1919" ht="12.75">
      <c r="AC1919" s="1"/>
    </row>
    <row r="1920" ht="12.75">
      <c r="AC1920" s="1"/>
    </row>
    <row r="1921" ht="12.75">
      <c r="AC1921" s="1"/>
    </row>
    <row r="1922" ht="12.75">
      <c r="AC1922" s="1"/>
    </row>
    <row r="1923" ht="12.75">
      <c r="AC1923" s="1"/>
    </row>
    <row r="1924" ht="12.75">
      <c r="AC1924" s="1"/>
    </row>
    <row r="1925" ht="12.75">
      <c r="AC1925" s="1"/>
    </row>
    <row r="1926" ht="12.75">
      <c r="AC1926" s="1"/>
    </row>
    <row r="1927" ht="12.75">
      <c r="AC1927" s="1"/>
    </row>
    <row r="1928" ht="12.75">
      <c r="AC1928" s="1"/>
    </row>
    <row r="1929" ht="12.75">
      <c r="AC1929" s="1"/>
    </row>
    <row r="1930" ht="12.75">
      <c r="AC1930" s="1"/>
    </row>
    <row r="1931" ht="12.75">
      <c r="AC1931" s="1"/>
    </row>
    <row r="1932" ht="12.75">
      <c r="AC1932" s="1"/>
    </row>
    <row r="1933" ht="12.75">
      <c r="AC1933" s="1"/>
    </row>
    <row r="1934" ht="12.75">
      <c r="AC1934" s="1"/>
    </row>
    <row r="1935" ht="12.75">
      <c r="AC1935" s="1"/>
    </row>
    <row r="1936" ht="12.75">
      <c r="AC1936" s="1"/>
    </row>
    <row r="1937" ht="12.75">
      <c r="AC1937" s="1"/>
    </row>
    <row r="1938" ht="12.75">
      <c r="AC1938" s="1"/>
    </row>
    <row r="1939" ht="12.75">
      <c r="AC1939" s="1"/>
    </row>
    <row r="1940" ht="12.75">
      <c r="AC1940" s="1"/>
    </row>
    <row r="1941" ht="12.75">
      <c r="AC1941" s="1"/>
    </row>
    <row r="1942" ht="12.75">
      <c r="AC1942" s="1"/>
    </row>
    <row r="1943" ht="12.75">
      <c r="AC1943" s="1"/>
    </row>
    <row r="1944" ht="12.75">
      <c r="AC1944" s="1"/>
    </row>
    <row r="1945" ht="12.75">
      <c r="AC1945" s="1"/>
    </row>
    <row r="1946" ht="12.75">
      <c r="AC1946" s="1"/>
    </row>
    <row r="1947" ht="12.75">
      <c r="AC1947" s="1"/>
    </row>
    <row r="1948" ht="12.75">
      <c r="AC1948" s="1"/>
    </row>
    <row r="1949" ht="12.75">
      <c r="AC1949" s="1"/>
    </row>
    <row r="1950" ht="12.75">
      <c r="AC1950" s="1"/>
    </row>
    <row r="1951" ht="12.75">
      <c r="AC1951" s="1"/>
    </row>
    <row r="1952" ht="12.75">
      <c r="AC1952" s="1"/>
    </row>
    <row r="1953" ht="12.75">
      <c r="AC1953" s="1"/>
    </row>
    <row r="1954" ht="12.75">
      <c r="AC1954" s="1"/>
    </row>
    <row r="1955" ht="12.75">
      <c r="AC1955" s="1"/>
    </row>
    <row r="1956" ht="12.75">
      <c r="AC1956" s="1"/>
    </row>
    <row r="1957" ht="12.75">
      <c r="AC1957" s="1"/>
    </row>
    <row r="1958" ht="12.75">
      <c r="AC1958" s="1"/>
    </row>
    <row r="1959" ht="12.75">
      <c r="AC1959" s="1"/>
    </row>
    <row r="1960" ht="12.75">
      <c r="AC1960" s="1"/>
    </row>
    <row r="1961" ht="12.75">
      <c r="AC1961" s="1"/>
    </row>
    <row r="1962" ht="12.75">
      <c r="AC1962" s="1"/>
    </row>
    <row r="1963" ht="12.75">
      <c r="AC1963" s="1"/>
    </row>
    <row r="1964" ht="12.75">
      <c r="AC1964" s="1"/>
    </row>
    <row r="1965" ht="12.75">
      <c r="AC1965" s="1"/>
    </row>
    <row r="1966" ht="12.75">
      <c r="AC1966" s="1"/>
    </row>
    <row r="1967" ht="12.75">
      <c r="AC1967" s="1"/>
    </row>
    <row r="1968" ht="12.75">
      <c r="AC1968" s="1"/>
    </row>
    <row r="1969" ht="12.75">
      <c r="AC1969" s="1"/>
    </row>
    <row r="1970" ht="12.75">
      <c r="AC1970" s="1"/>
    </row>
    <row r="1971" ht="12.75">
      <c r="AC1971" s="1"/>
    </row>
    <row r="1972" ht="12.75">
      <c r="AC1972" s="1"/>
    </row>
    <row r="1973" ht="12.75">
      <c r="AC1973" s="1"/>
    </row>
    <row r="1974" ht="12.75">
      <c r="AC1974" s="1"/>
    </row>
    <row r="1975" ht="12.75">
      <c r="AC1975" s="1"/>
    </row>
    <row r="1976" ht="12.75">
      <c r="AC1976" s="1"/>
    </row>
    <row r="1977" ht="12.75">
      <c r="AC1977" s="1"/>
    </row>
    <row r="1978" ht="12.75">
      <c r="AC1978" s="1"/>
    </row>
    <row r="1979" ht="12.75">
      <c r="AC1979" s="1"/>
    </row>
    <row r="1980" ht="12.75">
      <c r="AC1980" s="1"/>
    </row>
    <row r="1981" ht="12.75">
      <c r="AC1981" s="1"/>
    </row>
    <row r="1982" ht="12.75">
      <c r="AC1982" s="1"/>
    </row>
    <row r="1983" ht="12.75">
      <c r="AC1983" s="1"/>
    </row>
    <row r="1984" ht="12.75">
      <c r="AC1984" s="1"/>
    </row>
    <row r="1985" ht="12.75">
      <c r="AC1985" s="1"/>
    </row>
    <row r="1986" ht="12.75">
      <c r="AC1986" s="1"/>
    </row>
    <row r="1987" ht="12.75">
      <c r="AC1987" s="1"/>
    </row>
    <row r="1988" ht="12.75">
      <c r="AC1988" s="1"/>
    </row>
    <row r="1989" ht="12.75">
      <c r="AC1989" s="1"/>
    </row>
    <row r="1990" ht="12.75">
      <c r="AC1990" s="1"/>
    </row>
    <row r="1991" ht="12.75">
      <c r="AC1991" s="1"/>
    </row>
    <row r="1992" ht="12.75">
      <c r="AC1992" s="1"/>
    </row>
    <row r="1993" ht="12.75">
      <c r="AC1993" s="1"/>
    </row>
    <row r="1994" ht="12.75">
      <c r="AC1994" s="1"/>
    </row>
    <row r="1995" ht="12.75">
      <c r="AC1995" s="1"/>
    </row>
    <row r="1996" ht="12.75">
      <c r="AC1996" s="1"/>
    </row>
    <row r="1997" ht="12.75">
      <c r="AC1997" s="1"/>
    </row>
    <row r="1998" ht="12.75">
      <c r="AC1998" s="1"/>
    </row>
    <row r="1999" ht="12.75">
      <c r="AC1999" s="1"/>
    </row>
    <row r="2000" ht="12.75">
      <c r="AC2000" s="1"/>
    </row>
    <row r="2001" ht="12.75">
      <c r="AC2001" s="1"/>
    </row>
    <row r="2002" ht="12.75">
      <c r="AC2002" s="1"/>
    </row>
    <row r="2003" ht="12.75">
      <c r="AC2003" s="1"/>
    </row>
    <row r="2004" ht="12.75">
      <c r="AC2004" s="1"/>
    </row>
    <row r="2005" ht="12.75">
      <c r="AC2005" s="1"/>
    </row>
    <row r="2006" ht="12.75">
      <c r="AC2006" s="1"/>
    </row>
    <row r="2007" ht="12.75">
      <c r="AC2007" s="1"/>
    </row>
    <row r="2008" ht="12.75">
      <c r="AC2008" s="1"/>
    </row>
    <row r="2009" ht="12.75">
      <c r="AC2009" s="1"/>
    </row>
    <row r="2010" ht="12.75">
      <c r="AC2010" s="1"/>
    </row>
    <row r="2011" ht="12.75">
      <c r="AC2011" s="1"/>
    </row>
    <row r="2012" ht="12.75">
      <c r="AC2012" s="1"/>
    </row>
    <row r="2013" ht="12.75">
      <c r="AC2013" s="1"/>
    </row>
    <row r="2014" ht="12.75">
      <c r="AC2014" s="1"/>
    </row>
    <row r="2015" ht="12.75">
      <c r="AC2015" s="1"/>
    </row>
    <row r="2016" ht="12.75">
      <c r="AC2016" s="1"/>
    </row>
    <row r="2017" ht="12.75">
      <c r="AC2017" s="1"/>
    </row>
    <row r="2018" ht="12.75">
      <c r="AC2018" s="1"/>
    </row>
    <row r="2019" ht="12.75">
      <c r="AC2019" s="1"/>
    </row>
    <row r="2020" ht="12.75">
      <c r="AC2020" s="1"/>
    </row>
    <row r="2021" ht="12.75">
      <c r="AC2021" s="1"/>
    </row>
    <row r="2022" ht="12.75">
      <c r="AC2022" s="1"/>
    </row>
    <row r="2023" ht="12.75">
      <c r="AC2023" s="1"/>
    </row>
    <row r="2024" ht="12.75">
      <c r="AC2024" s="1"/>
    </row>
    <row r="2025" ht="12.75">
      <c r="AC2025" s="1"/>
    </row>
    <row r="2026" ht="12.75">
      <c r="AC2026" s="1"/>
    </row>
    <row r="2027" ht="12.75">
      <c r="AC2027" s="1"/>
    </row>
    <row r="2028" ht="12.75">
      <c r="AC2028" s="1"/>
    </row>
    <row r="2029" ht="12.75">
      <c r="AC2029" s="1"/>
    </row>
    <row r="2030" ht="12.75">
      <c r="AC2030" s="1"/>
    </row>
    <row r="2031" ht="12.75">
      <c r="AC2031" s="1"/>
    </row>
    <row r="2032" ht="12.75">
      <c r="AC2032" s="1"/>
    </row>
    <row r="2033" ht="12.75">
      <c r="AC2033" s="1"/>
    </row>
    <row r="2034" ht="12.75">
      <c r="AC2034" s="1"/>
    </row>
    <row r="2035" ht="12.75">
      <c r="AC2035" s="1"/>
    </row>
    <row r="2036" ht="12.75">
      <c r="AC2036" s="1"/>
    </row>
    <row r="2037" ht="12.75">
      <c r="AC2037" s="1"/>
    </row>
    <row r="2038" ht="12.75">
      <c r="AC2038" s="1"/>
    </row>
    <row r="2039" ht="12.75">
      <c r="AC2039" s="1"/>
    </row>
    <row r="2040" ht="12.75">
      <c r="AC2040" s="1"/>
    </row>
    <row r="2041" ht="12.75">
      <c r="AC2041" s="1"/>
    </row>
    <row r="2042" ht="12.75">
      <c r="AC2042" s="1"/>
    </row>
    <row r="2043" ht="12.75">
      <c r="AC2043" s="1"/>
    </row>
    <row r="2044" ht="12.75">
      <c r="AC2044" s="1"/>
    </row>
    <row r="2045" ht="12.75">
      <c r="AC2045" s="1"/>
    </row>
    <row r="2046" ht="12.75">
      <c r="AC2046" s="1"/>
    </row>
    <row r="2047" ht="12.75">
      <c r="AC2047" s="1"/>
    </row>
    <row r="2048" ht="12.75">
      <c r="AC2048" s="1"/>
    </row>
    <row r="2049" ht="12.75">
      <c r="AC2049" s="1"/>
    </row>
    <row r="2050" ht="12.75">
      <c r="AC2050" s="1"/>
    </row>
    <row r="2051" ht="12.75">
      <c r="AC2051" s="1"/>
    </row>
    <row r="2052" ht="12.75">
      <c r="AC2052" s="1"/>
    </row>
    <row r="2053" ht="12.75">
      <c r="AC2053" s="1"/>
    </row>
    <row r="2054" ht="12.75">
      <c r="AC2054" s="1"/>
    </row>
    <row r="2055" ht="12.75">
      <c r="AC2055" s="1"/>
    </row>
    <row r="2056" ht="12.75">
      <c r="AC2056" s="1"/>
    </row>
    <row r="2057" ht="12.75">
      <c r="AC2057" s="1"/>
    </row>
    <row r="2058" ht="12.75">
      <c r="AC2058" s="1"/>
    </row>
    <row r="2059" ht="12.75">
      <c r="AC2059" s="1"/>
    </row>
    <row r="2060" ht="12.75">
      <c r="AC2060" s="1"/>
    </row>
    <row r="2061" ht="12.75">
      <c r="AC2061" s="1"/>
    </row>
    <row r="2062" ht="12.75">
      <c r="AC2062" s="1"/>
    </row>
    <row r="2063" ht="12.75">
      <c r="AC2063" s="1"/>
    </row>
    <row r="2064" ht="12.75">
      <c r="AC2064" s="1"/>
    </row>
    <row r="2065" ht="12.75">
      <c r="AC2065" s="1"/>
    </row>
    <row r="2066" ht="12.75">
      <c r="AC2066" s="1"/>
    </row>
    <row r="2067" ht="12.75">
      <c r="AC2067" s="1"/>
    </row>
    <row r="2068" ht="12.75">
      <c r="AC2068" s="1"/>
    </row>
    <row r="2069" ht="12.75">
      <c r="AC2069" s="1"/>
    </row>
    <row r="2070" ht="12.75">
      <c r="AC2070" s="1"/>
    </row>
    <row r="2071" ht="12.75">
      <c r="AC2071" s="1"/>
    </row>
    <row r="2072" ht="12.75">
      <c r="AC2072" s="1"/>
    </row>
    <row r="2073" ht="12.75">
      <c r="AC2073" s="1"/>
    </row>
    <row r="2074" ht="12.75">
      <c r="AC2074" s="1"/>
    </row>
    <row r="2075" ht="12.75">
      <c r="AC2075" s="1"/>
    </row>
    <row r="2076" ht="12.75">
      <c r="AC2076" s="1"/>
    </row>
    <row r="2077" ht="12.75">
      <c r="AC2077" s="1"/>
    </row>
    <row r="2078" ht="12.75">
      <c r="AC2078" s="1"/>
    </row>
    <row r="2079" ht="12.75">
      <c r="AC2079" s="1"/>
    </row>
    <row r="2080" ht="12.75">
      <c r="AC2080" s="1"/>
    </row>
    <row r="2081" ht="12.75">
      <c r="AC2081" s="1"/>
    </row>
    <row r="2082" ht="12.75">
      <c r="AC2082" s="1"/>
    </row>
    <row r="2083" ht="12.75">
      <c r="AC2083" s="1"/>
    </row>
    <row r="2084" ht="12.75">
      <c r="AC2084" s="1"/>
    </row>
    <row r="2085" ht="12.75">
      <c r="AC2085" s="1"/>
    </row>
    <row r="2086" ht="12.75">
      <c r="AC2086" s="1"/>
    </row>
    <row r="2087" ht="12.75">
      <c r="AC2087" s="1"/>
    </row>
    <row r="2088" ht="12.75">
      <c r="AC2088" s="1"/>
    </row>
    <row r="2089" ht="12.75">
      <c r="AC2089" s="1"/>
    </row>
    <row r="2090" ht="12.75">
      <c r="AC2090" s="1"/>
    </row>
    <row r="2091" ht="12.75">
      <c r="AC2091" s="1"/>
    </row>
    <row r="2092" ht="12.75">
      <c r="AC2092" s="1"/>
    </row>
    <row r="2093" ht="12.75">
      <c r="AC2093" s="1"/>
    </row>
    <row r="2094" ht="12.75">
      <c r="AC2094" s="1"/>
    </row>
    <row r="2095" ht="12.75">
      <c r="AC2095" s="1"/>
    </row>
    <row r="2096" ht="12.75">
      <c r="AC2096" s="1"/>
    </row>
    <row r="2097" ht="12.75">
      <c r="AC2097" s="1"/>
    </row>
    <row r="2098" ht="12.75">
      <c r="AC2098" s="1"/>
    </row>
    <row r="2099" ht="12.75">
      <c r="AC2099" s="1"/>
    </row>
    <row r="2100" ht="12.75">
      <c r="AC2100" s="1"/>
    </row>
    <row r="2101" ht="12.75">
      <c r="AC2101" s="1"/>
    </row>
    <row r="2102" ht="12.75">
      <c r="AC2102" s="1"/>
    </row>
    <row r="2103" ht="12.75">
      <c r="AC2103" s="1"/>
    </row>
    <row r="2104" ht="12.75">
      <c r="AC2104" s="1"/>
    </row>
    <row r="2105" ht="12.75">
      <c r="AC2105" s="1"/>
    </row>
    <row r="2106" ht="12.75">
      <c r="AC2106" s="1"/>
    </row>
    <row r="2107" ht="12.75">
      <c r="AC2107" s="1"/>
    </row>
    <row r="2108" ht="12.75">
      <c r="AC2108" s="1"/>
    </row>
    <row r="2109" ht="12.75">
      <c r="AC2109" s="1"/>
    </row>
    <row r="2110" ht="12.75">
      <c r="AC2110" s="1"/>
    </row>
    <row r="2111" ht="12.75">
      <c r="AC2111" s="1"/>
    </row>
    <row r="2112" ht="12.75">
      <c r="AC2112" s="1"/>
    </row>
    <row r="2113" ht="12.75">
      <c r="AC2113" s="1"/>
    </row>
    <row r="2114" ht="12.75">
      <c r="AC2114" s="1"/>
    </row>
    <row r="2115" ht="12.75">
      <c r="AC2115" s="1"/>
    </row>
    <row r="2116" ht="12.75">
      <c r="AC2116" s="1"/>
    </row>
    <row r="2117" ht="12.75">
      <c r="AC2117" s="1"/>
    </row>
    <row r="2118" ht="12.75">
      <c r="AC2118" s="1"/>
    </row>
    <row r="2119" ht="12.75">
      <c r="AC2119" s="1"/>
    </row>
    <row r="2120" ht="12.75">
      <c r="AC2120" s="1"/>
    </row>
    <row r="2121" ht="12.75">
      <c r="AC2121" s="1"/>
    </row>
    <row r="2122" ht="12.75">
      <c r="AC2122" s="1"/>
    </row>
    <row r="2123" ht="12.75">
      <c r="AC2123" s="1"/>
    </row>
    <row r="2124" ht="12.75">
      <c r="AC2124" s="1"/>
    </row>
    <row r="2125" ht="12.75">
      <c r="AC2125" s="1"/>
    </row>
    <row r="2126" ht="12.75">
      <c r="AC2126" s="1"/>
    </row>
    <row r="2127" ht="12.75">
      <c r="AC2127" s="1"/>
    </row>
    <row r="2128" ht="12.75">
      <c r="AC2128" s="1"/>
    </row>
    <row r="2129" ht="12.75">
      <c r="AC2129" s="1"/>
    </row>
    <row r="2130" ht="12.75">
      <c r="AC2130" s="1"/>
    </row>
    <row r="2131" ht="12.75">
      <c r="AC2131" s="1"/>
    </row>
    <row r="2132" ht="12.75">
      <c r="AC2132" s="1"/>
    </row>
    <row r="2133" ht="12.75">
      <c r="AC2133" s="1"/>
    </row>
    <row r="2134" ht="12.75">
      <c r="AC2134" s="1"/>
    </row>
    <row r="2135" ht="12.75">
      <c r="AC2135" s="1"/>
    </row>
    <row r="2136" ht="12.75">
      <c r="AC2136" s="1"/>
    </row>
    <row r="2137" ht="12.75">
      <c r="AC2137" s="1"/>
    </row>
    <row r="2138" ht="12.75">
      <c r="AC2138" s="1"/>
    </row>
    <row r="2139" ht="12.75">
      <c r="AC2139" s="1"/>
    </row>
    <row r="2140" ht="12.75">
      <c r="AC2140" s="1"/>
    </row>
    <row r="2141" ht="12.75">
      <c r="AC2141" s="1"/>
    </row>
    <row r="2142" ht="12.75">
      <c r="AC2142" s="1"/>
    </row>
    <row r="2143" ht="12.75">
      <c r="AC2143" s="1"/>
    </row>
    <row r="2144" ht="12.75">
      <c r="AC2144" s="1"/>
    </row>
    <row r="2145" ht="12.75">
      <c r="AC2145" s="1"/>
    </row>
    <row r="2146" ht="12.75">
      <c r="AC2146" s="1"/>
    </row>
    <row r="2147" ht="12.75">
      <c r="AC2147" s="1"/>
    </row>
    <row r="2148" ht="12.75">
      <c r="AC2148" s="1"/>
    </row>
    <row r="2149" ht="12.75">
      <c r="AC2149" s="1"/>
    </row>
    <row r="2150" ht="12.75">
      <c r="AC2150" s="1"/>
    </row>
    <row r="2151" ht="12.75">
      <c r="AC2151" s="1"/>
    </row>
    <row r="2152" ht="12.75">
      <c r="AC2152" s="1"/>
    </row>
    <row r="2153" ht="12.75">
      <c r="AC2153" s="1"/>
    </row>
    <row r="2154" ht="12.75">
      <c r="AC2154" s="1"/>
    </row>
    <row r="2155" ht="12.75">
      <c r="AC2155" s="1"/>
    </row>
    <row r="2156" ht="12.75">
      <c r="AC2156" s="1"/>
    </row>
    <row r="2157" ht="12.75">
      <c r="AC2157" s="1"/>
    </row>
    <row r="2158" ht="12.75">
      <c r="AC2158" s="1"/>
    </row>
    <row r="2159" ht="12.75">
      <c r="AC2159" s="1"/>
    </row>
    <row r="2160" ht="12.75">
      <c r="AC2160" s="1"/>
    </row>
    <row r="2161" ht="12.75">
      <c r="AC2161" s="1"/>
    </row>
    <row r="2162" ht="12.75">
      <c r="AC2162" s="1"/>
    </row>
    <row r="2163" ht="12.75">
      <c r="AC2163" s="1"/>
    </row>
    <row r="2164" ht="12.75">
      <c r="AC2164" s="1"/>
    </row>
    <row r="2165" ht="12.75">
      <c r="AC2165" s="1"/>
    </row>
    <row r="2166" ht="12.75">
      <c r="AC2166" s="1"/>
    </row>
    <row r="2167" ht="12.75">
      <c r="AC2167" s="1"/>
    </row>
    <row r="2168" ht="12.75">
      <c r="AC2168" s="1"/>
    </row>
    <row r="2169" ht="12.75">
      <c r="AC2169" s="1"/>
    </row>
    <row r="2170" ht="12.75">
      <c r="AC2170" s="1"/>
    </row>
    <row r="2171" ht="12.75">
      <c r="AC2171" s="1"/>
    </row>
    <row r="2172" ht="12.75">
      <c r="AC2172" s="1"/>
    </row>
    <row r="2173" ht="12.75">
      <c r="AC2173" s="1"/>
    </row>
    <row r="2174" ht="12.75">
      <c r="AC2174" s="1"/>
    </row>
    <row r="2175" ht="12.75">
      <c r="AC2175" s="1"/>
    </row>
    <row r="2176" ht="12.75">
      <c r="AC2176" s="1"/>
    </row>
    <row r="2177" ht="12.75">
      <c r="AC2177" s="1"/>
    </row>
    <row r="2178" ht="12.75">
      <c r="AC2178" s="1"/>
    </row>
    <row r="2179" ht="12.75">
      <c r="AC2179" s="1"/>
    </row>
    <row r="2180" ht="12.75">
      <c r="AC2180" s="1"/>
    </row>
    <row r="2181" ht="12.75">
      <c r="AC2181" s="1"/>
    </row>
    <row r="2182" ht="12.75">
      <c r="AC2182" s="1"/>
    </row>
    <row r="2183" ht="12.75">
      <c r="AC2183" s="1"/>
    </row>
    <row r="2184" ht="12.75">
      <c r="AC2184" s="1"/>
    </row>
    <row r="2185" ht="12.75">
      <c r="AC2185" s="1"/>
    </row>
    <row r="2186" ht="12.75">
      <c r="AC2186" s="1"/>
    </row>
    <row r="2187" ht="12.75">
      <c r="AC2187" s="1"/>
    </row>
    <row r="2188" ht="12.75">
      <c r="AC2188" s="1"/>
    </row>
    <row r="2189" ht="12.75">
      <c r="AC2189" s="1"/>
    </row>
    <row r="2190" ht="12.75">
      <c r="AC2190" s="1"/>
    </row>
    <row r="2191" ht="12.75">
      <c r="AC2191" s="1"/>
    </row>
    <row r="2192" ht="12.75">
      <c r="AC2192" s="1"/>
    </row>
    <row r="2193" ht="12.75">
      <c r="AC2193" s="1"/>
    </row>
    <row r="2194" ht="12.75">
      <c r="AC2194" s="1"/>
    </row>
    <row r="2195" ht="12.75">
      <c r="AC2195" s="1"/>
    </row>
    <row r="2196" ht="12.75">
      <c r="AC2196" s="1"/>
    </row>
    <row r="2197" ht="12.75">
      <c r="AC2197" s="1"/>
    </row>
    <row r="2198" ht="12.75">
      <c r="AC2198" s="1"/>
    </row>
    <row r="2199" ht="12.75">
      <c r="AC2199" s="1"/>
    </row>
    <row r="2200" ht="12.75">
      <c r="AC2200" s="1"/>
    </row>
    <row r="2201" ht="12.75">
      <c r="AC2201" s="1"/>
    </row>
    <row r="2202" ht="12.75">
      <c r="AC2202" s="1"/>
    </row>
    <row r="2203" ht="12.75">
      <c r="AC2203" s="1"/>
    </row>
    <row r="2204" ht="12.75">
      <c r="AC2204" s="1"/>
    </row>
    <row r="2205" ht="12.75">
      <c r="AC2205" s="1"/>
    </row>
    <row r="2206" ht="12.75">
      <c r="AC2206" s="1"/>
    </row>
    <row r="2207" ht="12.75">
      <c r="AC2207" s="1"/>
    </row>
    <row r="2208" ht="12.75">
      <c r="AC2208" s="1"/>
    </row>
    <row r="2209" ht="12.75">
      <c r="AC2209" s="1"/>
    </row>
    <row r="2210" ht="12.75">
      <c r="AC2210" s="1"/>
    </row>
    <row r="2211" ht="12.75">
      <c r="AC2211" s="1"/>
    </row>
    <row r="2212" ht="12.75">
      <c r="AC2212" s="1"/>
    </row>
    <row r="2213" ht="12.75">
      <c r="AC2213" s="1"/>
    </row>
    <row r="2214" ht="12.75">
      <c r="AC2214" s="1"/>
    </row>
    <row r="2215" ht="12.75">
      <c r="AC2215" s="1"/>
    </row>
    <row r="2216" ht="12.75">
      <c r="AC2216" s="1"/>
    </row>
    <row r="2217" ht="12.75">
      <c r="AC2217" s="1"/>
    </row>
    <row r="2218" ht="12.75">
      <c r="AC2218" s="1"/>
    </row>
    <row r="2219" ht="12.75">
      <c r="AC2219" s="1"/>
    </row>
    <row r="2220" ht="12.75">
      <c r="AC2220" s="1"/>
    </row>
    <row r="2221" ht="12.75">
      <c r="AC2221" s="1"/>
    </row>
    <row r="2222" ht="12.75">
      <c r="AC2222" s="1"/>
    </row>
    <row r="2223" ht="12.75">
      <c r="AC2223" s="1"/>
    </row>
    <row r="2224" ht="12.75">
      <c r="AC2224" s="1"/>
    </row>
    <row r="2225" ht="12.75">
      <c r="AC2225" s="1"/>
    </row>
    <row r="2226" ht="12.75">
      <c r="AC2226" s="1"/>
    </row>
    <row r="2227" ht="12.75">
      <c r="AC2227" s="1"/>
    </row>
    <row r="2228" ht="12.75">
      <c r="AC2228" s="1"/>
    </row>
    <row r="2229" ht="12.75">
      <c r="AC2229" s="1"/>
    </row>
    <row r="2230" ht="12.75">
      <c r="AC2230" s="1"/>
    </row>
    <row r="2231" ht="12.75">
      <c r="AC2231" s="1"/>
    </row>
    <row r="2232" ht="12.75">
      <c r="AC2232" s="1"/>
    </row>
    <row r="2233" ht="12.75">
      <c r="AC2233" s="1"/>
    </row>
    <row r="2234" ht="12.75">
      <c r="AC2234" s="1"/>
    </row>
    <row r="2235" ht="12.75">
      <c r="AC2235" s="1"/>
    </row>
    <row r="2236" ht="12.75">
      <c r="AC2236" s="1"/>
    </row>
    <row r="2237" ht="12.75">
      <c r="AC2237" s="1"/>
    </row>
    <row r="2238" ht="12.75">
      <c r="AC2238" s="1"/>
    </row>
    <row r="2239" ht="12.75">
      <c r="AC2239" s="1"/>
    </row>
    <row r="2240" ht="12.75">
      <c r="AC2240" s="1"/>
    </row>
    <row r="2241" ht="12.75">
      <c r="AC2241" s="1"/>
    </row>
    <row r="2242" ht="12.75">
      <c r="AC2242" s="1"/>
    </row>
    <row r="2243" ht="12.75">
      <c r="AC2243" s="1"/>
    </row>
    <row r="2244" ht="12.75">
      <c r="AC2244" s="1"/>
    </row>
    <row r="2245" ht="12.75">
      <c r="AC2245" s="1"/>
    </row>
    <row r="2246" ht="12.75">
      <c r="AC2246" s="1"/>
    </row>
    <row r="2247" ht="12.75">
      <c r="AC2247" s="1"/>
    </row>
    <row r="2248" ht="12.75">
      <c r="AC2248" s="1"/>
    </row>
    <row r="2249" ht="12.75">
      <c r="AC2249" s="1"/>
    </row>
    <row r="2250" ht="12.75">
      <c r="AC2250" s="1"/>
    </row>
    <row r="2251" ht="12.75">
      <c r="AC2251" s="1"/>
    </row>
    <row r="2252" ht="12.75">
      <c r="AC2252" s="1"/>
    </row>
    <row r="2253" ht="12.75">
      <c r="AC2253" s="1"/>
    </row>
    <row r="2254" ht="12.75">
      <c r="AC2254" s="1"/>
    </row>
    <row r="2255" ht="12.75">
      <c r="AC2255" s="1"/>
    </row>
    <row r="2256" ht="12.75">
      <c r="AC2256" s="1"/>
    </row>
    <row r="2257" ht="12.75">
      <c r="AC2257" s="1"/>
    </row>
    <row r="2258" ht="12.75">
      <c r="AC2258" s="1"/>
    </row>
    <row r="2259" ht="12.75">
      <c r="AC2259" s="1"/>
    </row>
    <row r="2260" ht="12.75">
      <c r="AC2260" s="1"/>
    </row>
    <row r="2261" ht="12.75">
      <c r="AC2261" s="1"/>
    </row>
    <row r="2262" ht="12.75">
      <c r="AC2262" s="1"/>
    </row>
    <row r="2263" ht="12.75">
      <c r="AC2263" s="1"/>
    </row>
    <row r="2264" ht="12.75">
      <c r="AC2264" s="1"/>
    </row>
    <row r="2265" ht="12.75">
      <c r="AC2265" s="1"/>
    </row>
    <row r="2266" ht="12.75">
      <c r="AC2266" s="1"/>
    </row>
    <row r="2267" ht="12.75">
      <c r="AC2267" s="1"/>
    </row>
    <row r="2268" ht="12.75">
      <c r="AC2268" s="1"/>
    </row>
    <row r="2269" ht="12.75">
      <c r="AC2269" s="1"/>
    </row>
    <row r="2270" ht="12.75">
      <c r="AC2270" s="1"/>
    </row>
    <row r="2271" ht="12.75">
      <c r="AC2271" s="1"/>
    </row>
    <row r="2272" ht="12.75">
      <c r="AC2272" s="1"/>
    </row>
    <row r="2273" ht="12.75">
      <c r="AC2273" s="1"/>
    </row>
    <row r="2274" ht="12.75">
      <c r="AC2274" s="1"/>
    </row>
    <row r="2275" ht="12.75">
      <c r="AC2275" s="1"/>
    </row>
    <row r="2276" ht="12.75">
      <c r="AC2276" s="1"/>
    </row>
    <row r="2277" ht="12.75">
      <c r="AC2277" s="1"/>
    </row>
    <row r="2278" ht="12.75">
      <c r="AC2278" s="1"/>
    </row>
    <row r="2279" ht="12.75">
      <c r="AC2279" s="1"/>
    </row>
    <row r="2280" ht="12.75">
      <c r="AC2280" s="1"/>
    </row>
    <row r="2281" ht="12.75">
      <c r="AC2281" s="1"/>
    </row>
    <row r="2282" ht="12.75">
      <c r="AC2282" s="1"/>
    </row>
    <row r="2283" ht="12.75">
      <c r="AC2283" s="1"/>
    </row>
    <row r="2284" ht="12.75">
      <c r="AC2284" s="1"/>
    </row>
    <row r="2285" ht="12.75">
      <c r="AC2285" s="1"/>
    </row>
    <row r="2286" ht="12.75">
      <c r="AC2286" s="1"/>
    </row>
    <row r="2287" ht="12.75">
      <c r="AC2287" s="1"/>
    </row>
    <row r="2288" ht="12.75">
      <c r="AC2288" s="1"/>
    </row>
    <row r="2289" ht="12.75">
      <c r="AC2289" s="1"/>
    </row>
    <row r="2290" ht="12.75">
      <c r="AC2290" s="1"/>
    </row>
    <row r="2291" ht="12.75">
      <c r="AC2291" s="1"/>
    </row>
    <row r="2292" ht="12.75">
      <c r="AC2292" s="1"/>
    </row>
    <row r="2293" ht="12.75">
      <c r="AC2293" s="1"/>
    </row>
    <row r="2294" ht="12.75">
      <c r="AC2294" s="1"/>
    </row>
    <row r="2295" ht="12.75">
      <c r="AC2295" s="1"/>
    </row>
    <row r="2296" ht="12.75">
      <c r="AC2296" s="1"/>
    </row>
    <row r="2297" ht="12.75">
      <c r="AC2297" s="1"/>
    </row>
    <row r="2298" ht="12.75">
      <c r="AC2298" s="1"/>
    </row>
    <row r="2299" ht="12.75">
      <c r="AC2299" s="1"/>
    </row>
    <row r="2300" ht="12.75">
      <c r="AC2300" s="1"/>
    </row>
    <row r="2301" ht="12.75">
      <c r="AC2301" s="1"/>
    </row>
    <row r="2302" ht="12.75">
      <c r="AC2302" s="1"/>
    </row>
    <row r="2303" ht="12.75">
      <c r="AC2303" s="1"/>
    </row>
    <row r="2304" ht="12.75">
      <c r="AC2304" s="1"/>
    </row>
    <row r="2305" ht="12.75">
      <c r="AC2305" s="1"/>
    </row>
    <row r="2306" ht="12.75">
      <c r="AC2306" s="1"/>
    </row>
    <row r="2307" ht="12.75">
      <c r="AC2307" s="1"/>
    </row>
    <row r="2308" ht="12.75">
      <c r="AC2308" s="1"/>
    </row>
    <row r="2309" ht="12.75">
      <c r="AC2309" s="1"/>
    </row>
    <row r="2310" ht="12.75">
      <c r="AC2310" s="1"/>
    </row>
    <row r="2311" ht="12.75">
      <c r="AC2311" s="1"/>
    </row>
    <row r="2312" ht="12.75">
      <c r="AC2312" s="1"/>
    </row>
    <row r="2313" ht="12.75">
      <c r="AC2313" s="1"/>
    </row>
    <row r="2314" ht="12.75">
      <c r="AC2314" s="1"/>
    </row>
    <row r="2315" ht="12.75">
      <c r="AC2315" s="1"/>
    </row>
    <row r="2316" ht="12.75">
      <c r="AC2316" s="1"/>
    </row>
    <row r="2317" ht="12.75">
      <c r="AC2317" s="1"/>
    </row>
    <row r="2318" ht="12.75">
      <c r="AC2318" s="1"/>
    </row>
    <row r="2319" ht="12.75">
      <c r="AC2319" s="1"/>
    </row>
    <row r="2320" ht="12.75">
      <c r="AC2320" s="1"/>
    </row>
    <row r="2321" ht="12.75">
      <c r="AC2321" s="1"/>
    </row>
    <row r="2322" ht="12.75">
      <c r="AC2322" s="1"/>
    </row>
    <row r="2323" ht="12.75">
      <c r="AC2323" s="1"/>
    </row>
    <row r="2324" ht="12.75">
      <c r="AC2324" s="1"/>
    </row>
    <row r="2325" ht="12.75">
      <c r="AC2325" s="1"/>
    </row>
    <row r="2326" ht="12.75">
      <c r="AC2326" s="1"/>
    </row>
    <row r="2327" ht="12.75">
      <c r="AC2327" s="1"/>
    </row>
    <row r="2328" ht="12.75">
      <c r="AC2328" s="1"/>
    </row>
    <row r="2329" ht="12.75">
      <c r="AC2329" s="1"/>
    </row>
    <row r="2330" ht="12.75">
      <c r="AC2330" s="1"/>
    </row>
    <row r="2331" ht="12.75">
      <c r="AC2331" s="1"/>
    </row>
    <row r="2332" ht="12.75">
      <c r="AC2332" s="1"/>
    </row>
    <row r="2333" ht="12.75">
      <c r="AC2333" s="1"/>
    </row>
    <row r="2334" ht="12.75">
      <c r="AC2334" s="1"/>
    </row>
    <row r="2335" ht="12.75">
      <c r="AC2335" s="1"/>
    </row>
    <row r="2336" ht="12.75">
      <c r="AC2336" s="1"/>
    </row>
    <row r="2337" ht="12.75">
      <c r="AC2337" s="1"/>
    </row>
    <row r="2338" ht="12.75">
      <c r="AC2338" s="1"/>
    </row>
    <row r="2339" ht="12.75">
      <c r="AC2339" s="1"/>
    </row>
    <row r="2340" ht="12.75">
      <c r="AC2340" s="1"/>
    </row>
    <row r="2341" ht="12.75">
      <c r="AC2341" s="1"/>
    </row>
    <row r="2342" ht="12.75">
      <c r="AC2342" s="1"/>
    </row>
    <row r="2343" ht="12.75">
      <c r="AC2343" s="1"/>
    </row>
    <row r="2344" ht="12.75">
      <c r="AC2344" s="1"/>
    </row>
    <row r="2345" ht="12.75">
      <c r="AC2345" s="1"/>
    </row>
    <row r="2346" ht="12.75">
      <c r="AC2346" s="1"/>
    </row>
    <row r="2347" ht="12.75">
      <c r="AC2347" s="1"/>
    </row>
    <row r="2348" ht="12.75">
      <c r="AC2348" s="1"/>
    </row>
    <row r="2349" ht="12.75">
      <c r="AC2349" s="1"/>
    </row>
    <row r="2350" ht="12.75">
      <c r="AC2350" s="1"/>
    </row>
    <row r="2351" ht="12.75">
      <c r="AC2351" s="1"/>
    </row>
    <row r="2352" ht="12.75">
      <c r="AC2352" s="1"/>
    </row>
    <row r="2353" ht="12.75">
      <c r="AC2353" s="1"/>
    </row>
    <row r="2354" ht="12.75">
      <c r="AC2354" s="1"/>
    </row>
    <row r="2355" ht="12.75">
      <c r="AC2355" s="1"/>
    </row>
    <row r="2356" ht="12.75">
      <c r="AC2356" s="1"/>
    </row>
    <row r="2357" ht="12.75">
      <c r="AC2357" s="1"/>
    </row>
    <row r="2358" ht="12.75">
      <c r="AC2358" s="1"/>
    </row>
    <row r="2359" ht="12.75">
      <c r="AC2359" s="1"/>
    </row>
    <row r="2360" ht="12.75">
      <c r="AC2360" s="1"/>
    </row>
    <row r="2361" ht="12.75">
      <c r="AC2361" s="1"/>
    </row>
    <row r="2362" ht="12.75">
      <c r="AC2362" s="1"/>
    </row>
    <row r="2363" ht="12.75">
      <c r="AC2363" s="1"/>
    </row>
    <row r="2364" ht="12.75">
      <c r="AC2364" s="1"/>
    </row>
    <row r="2365" ht="12.75">
      <c r="AC2365" s="1"/>
    </row>
    <row r="2366" ht="12.75">
      <c r="AC2366" s="1"/>
    </row>
    <row r="2367" ht="12.75">
      <c r="AC2367" s="1"/>
    </row>
    <row r="2368" ht="12.75">
      <c r="AC2368" s="1"/>
    </row>
    <row r="2369" ht="12.75">
      <c r="AC2369" s="1"/>
    </row>
    <row r="2370" ht="12.75">
      <c r="AC2370" s="1"/>
    </row>
    <row r="2371" ht="12.75">
      <c r="AC2371" s="1"/>
    </row>
    <row r="2372" ht="12.75">
      <c r="AC2372" s="1"/>
    </row>
    <row r="2373" ht="12.75">
      <c r="AC2373" s="1"/>
    </row>
    <row r="2374" ht="12.75">
      <c r="AC2374" s="1"/>
    </row>
    <row r="2375" ht="12.75">
      <c r="AC2375" s="1"/>
    </row>
    <row r="2376" ht="12.75">
      <c r="AC2376" s="1"/>
    </row>
    <row r="2377" ht="12.75">
      <c r="AC2377" s="1"/>
    </row>
    <row r="2378" ht="12.75">
      <c r="AC2378" s="1"/>
    </row>
    <row r="2379" ht="12.75">
      <c r="AC2379" s="1"/>
    </row>
    <row r="2380" ht="12.75">
      <c r="AC2380" s="1"/>
    </row>
    <row r="2381" ht="12.75">
      <c r="AC2381" s="1"/>
    </row>
    <row r="2382" ht="12.75">
      <c r="AC2382" s="1"/>
    </row>
    <row r="2383" ht="12.75">
      <c r="AC2383" s="1"/>
    </row>
    <row r="2384" ht="12.75">
      <c r="AC2384" s="1"/>
    </row>
    <row r="2385" ht="12.75">
      <c r="AC2385" s="1"/>
    </row>
    <row r="2386" ht="12.75">
      <c r="AC2386" s="1"/>
    </row>
    <row r="2387" ht="12.75">
      <c r="AC2387" s="1"/>
    </row>
    <row r="2388" ht="12.75">
      <c r="AC2388" s="1"/>
    </row>
    <row r="2389" ht="12.75">
      <c r="AC2389" s="1"/>
    </row>
    <row r="2390" ht="12.75">
      <c r="AC2390" s="1"/>
    </row>
    <row r="2391" ht="12.75">
      <c r="AC2391" s="1"/>
    </row>
    <row r="2392" ht="12.75">
      <c r="AC2392" s="1"/>
    </row>
    <row r="2393" ht="12.75">
      <c r="AC2393" s="1"/>
    </row>
    <row r="2394" ht="12.75">
      <c r="AC2394" s="1"/>
    </row>
    <row r="2395" ht="12.75">
      <c r="AC2395" s="1"/>
    </row>
    <row r="2396" ht="12.75">
      <c r="AC2396" s="1"/>
    </row>
    <row r="2397" ht="12.75">
      <c r="AC2397" s="1"/>
    </row>
    <row r="2398" ht="12.75">
      <c r="AC2398" s="1"/>
    </row>
    <row r="2399" ht="12.75">
      <c r="AC2399" s="1"/>
    </row>
    <row r="2400" ht="12.75">
      <c r="AC2400" s="1"/>
    </row>
    <row r="2401" ht="12.75">
      <c r="AC2401" s="1"/>
    </row>
    <row r="2402" ht="12.75">
      <c r="AC2402" s="1"/>
    </row>
    <row r="2403" ht="12.75">
      <c r="AC2403" s="1"/>
    </row>
    <row r="2404" ht="12.75">
      <c r="AC2404" s="1"/>
    </row>
    <row r="2405" ht="12.75">
      <c r="AC2405" s="1"/>
    </row>
    <row r="2406" ht="12.75">
      <c r="AC2406" s="1"/>
    </row>
    <row r="2407" ht="12.75">
      <c r="AC2407" s="1"/>
    </row>
    <row r="2408" ht="12.75">
      <c r="AC2408" s="1"/>
    </row>
    <row r="2409" ht="12.75">
      <c r="AC2409" s="1"/>
    </row>
    <row r="2410" ht="12.75">
      <c r="AC2410" s="1"/>
    </row>
    <row r="2411" ht="12.75">
      <c r="AC2411" s="1"/>
    </row>
    <row r="2412" ht="12.75">
      <c r="AC2412" s="1"/>
    </row>
    <row r="2413" ht="12.75">
      <c r="AC2413" s="1"/>
    </row>
    <row r="2414" ht="12.75">
      <c r="AC2414" s="1"/>
    </row>
    <row r="2415" ht="12.75">
      <c r="AC2415" s="1"/>
    </row>
    <row r="2416" ht="12.75">
      <c r="AC2416" s="1"/>
    </row>
    <row r="2417" ht="12.75">
      <c r="AC2417" s="1"/>
    </row>
    <row r="2418" ht="12.75">
      <c r="AC2418" s="1"/>
    </row>
    <row r="2419" ht="12.75">
      <c r="AC2419" s="1"/>
    </row>
    <row r="2420" ht="12.75">
      <c r="AC2420" s="1"/>
    </row>
    <row r="2421" ht="12.75">
      <c r="AC2421" s="1"/>
    </row>
    <row r="2422" ht="12.75">
      <c r="AC2422" s="1"/>
    </row>
    <row r="2423" ht="12.75">
      <c r="AC2423" s="1"/>
    </row>
    <row r="2424" ht="12.75">
      <c r="AC2424" s="1"/>
    </row>
    <row r="2425" ht="12.75">
      <c r="AC2425" s="1"/>
    </row>
    <row r="2426" ht="12.75">
      <c r="AC2426" s="1"/>
    </row>
    <row r="2427" ht="12.75">
      <c r="AC2427" s="1"/>
    </row>
    <row r="2428" ht="12.75">
      <c r="AC2428" s="1"/>
    </row>
    <row r="2429" ht="12.75">
      <c r="AC2429" s="1"/>
    </row>
    <row r="2430" ht="12.75">
      <c r="AC2430" s="1"/>
    </row>
    <row r="2431" ht="12.75">
      <c r="AC2431" s="1"/>
    </row>
    <row r="2432" ht="12.75">
      <c r="AC2432" s="1"/>
    </row>
    <row r="2433" ht="12.75">
      <c r="AC2433" s="1"/>
    </row>
    <row r="2434" ht="12.75">
      <c r="AC2434" s="1"/>
    </row>
    <row r="2435" ht="12.75">
      <c r="AC2435" s="1"/>
    </row>
    <row r="2436" ht="12.75">
      <c r="AC2436" s="1"/>
    </row>
    <row r="2437" ht="12.75">
      <c r="AC2437" s="1"/>
    </row>
    <row r="2438" ht="12.75">
      <c r="AC2438" s="1"/>
    </row>
    <row r="2439" ht="12.75">
      <c r="AC2439" s="1"/>
    </row>
    <row r="2440" ht="12.75">
      <c r="AC2440" s="1"/>
    </row>
    <row r="2441" ht="12.75">
      <c r="AC2441" s="1"/>
    </row>
    <row r="2442" ht="12.75">
      <c r="AC2442" s="1"/>
    </row>
    <row r="2443" ht="12.75">
      <c r="AC2443" s="1"/>
    </row>
    <row r="2444" ht="12.75">
      <c r="AC2444" s="1"/>
    </row>
    <row r="2445" ht="12.75">
      <c r="AC2445" s="1"/>
    </row>
    <row r="2446" ht="12.75">
      <c r="AC2446" s="1"/>
    </row>
    <row r="2447" ht="12.75">
      <c r="AC2447" s="1"/>
    </row>
    <row r="2448" ht="12.75">
      <c r="AC2448" s="1"/>
    </row>
    <row r="2449" ht="12.75">
      <c r="AC2449" s="1"/>
    </row>
    <row r="2450" ht="12.75">
      <c r="AC2450" s="1"/>
    </row>
    <row r="2451" ht="12.75">
      <c r="AC2451" s="1"/>
    </row>
    <row r="2452" ht="12.75">
      <c r="AC2452" s="1"/>
    </row>
    <row r="2453" ht="12.75">
      <c r="AC2453" s="1"/>
    </row>
    <row r="2454" ht="12.75">
      <c r="AC2454" s="1"/>
    </row>
    <row r="2455" ht="12.75">
      <c r="AC2455" s="1"/>
    </row>
    <row r="2456" ht="12.75">
      <c r="AC2456" s="1"/>
    </row>
    <row r="2457" ht="12.75">
      <c r="AC2457" s="1"/>
    </row>
    <row r="2458" ht="12.75">
      <c r="AC2458" s="1"/>
    </row>
    <row r="2459" ht="12.75">
      <c r="AC2459" s="1"/>
    </row>
    <row r="2460" ht="12.75">
      <c r="AC2460" s="1"/>
    </row>
    <row r="2461" ht="12.75">
      <c r="AC2461" s="1"/>
    </row>
    <row r="2462" ht="12.75">
      <c r="AC2462" s="1"/>
    </row>
    <row r="2463" ht="12.75">
      <c r="AC2463" s="1"/>
    </row>
    <row r="2464" ht="12.75">
      <c r="AC2464" s="1"/>
    </row>
    <row r="2465" ht="12.75">
      <c r="AC2465" s="1"/>
    </row>
    <row r="2466" ht="12.75">
      <c r="AC2466" s="1"/>
    </row>
    <row r="2467" ht="12.75">
      <c r="AC2467" s="1"/>
    </row>
    <row r="2468" ht="12.75">
      <c r="AC2468" s="1"/>
    </row>
    <row r="2469" ht="12.75">
      <c r="AC2469" s="1"/>
    </row>
    <row r="2470" ht="12.75">
      <c r="AC2470" s="1"/>
    </row>
    <row r="2471" ht="12.75">
      <c r="AC2471" s="1"/>
    </row>
    <row r="2472" ht="12.75">
      <c r="AC2472" s="1"/>
    </row>
    <row r="2473" ht="12.75">
      <c r="AC2473" s="1"/>
    </row>
    <row r="2474" ht="12.75">
      <c r="AC2474" s="1"/>
    </row>
    <row r="2475" ht="12.75">
      <c r="AC2475" s="1"/>
    </row>
    <row r="2476" ht="12.75">
      <c r="AC2476" s="1"/>
    </row>
    <row r="2477" ht="12.75">
      <c r="AC2477" s="1"/>
    </row>
    <row r="2478" ht="12.75">
      <c r="AC2478" s="1"/>
    </row>
    <row r="2479" ht="12.75">
      <c r="AC2479" s="1"/>
    </row>
    <row r="2480" ht="12.75">
      <c r="AC2480" s="1"/>
    </row>
    <row r="2481" ht="12.75">
      <c r="AC2481" s="1"/>
    </row>
    <row r="2482" ht="12.75">
      <c r="AC2482" s="1"/>
    </row>
    <row r="2483" ht="12.75">
      <c r="AC2483" s="1"/>
    </row>
    <row r="2484" ht="12.75">
      <c r="AC2484" s="1"/>
    </row>
    <row r="2485" ht="12.75">
      <c r="AC2485" s="1"/>
    </row>
    <row r="2486" ht="12.75">
      <c r="AC2486" s="1"/>
    </row>
    <row r="2487" ht="12.75">
      <c r="AC2487" s="1"/>
    </row>
    <row r="2488" ht="12.75">
      <c r="AC2488" s="1"/>
    </row>
    <row r="2489" ht="12.75">
      <c r="AC2489" s="1"/>
    </row>
    <row r="2490" ht="12.75">
      <c r="AC2490" s="1"/>
    </row>
    <row r="2491" ht="12.75">
      <c r="AC2491" s="1"/>
    </row>
    <row r="2492" ht="12.75">
      <c r="AC2492" s="1"/>
    </row>
    <row r="2493" ht="12.75">
      <c r="AC2493" s="1"/>
    </row>
    <row r="2494" ht="12.75">
      <c r="AC2494" s="1"/>
    </row>
    <row r="2495" ht="12.75">
      <c r="AC2495" s="1"/>
    </row>
    <row r="2496" ht="12.75">
      <c r="AC2496" s="1"/>
    </row>
    <row r="2497" ht="12.75">
      <c r="AC2497" s="1"/>
    </row>
    <row r="2498" ht="12.75">
      <c r="AC2498" s="1"/>
    </row>
    <row r="2499" ht="12.75">
      <c r="AC2499" s="1"/>
    </row>
    <row r="2500" ht="12.75">
      <c r="AC2500" s="1"/>
    </row>
    <row r="2501" ht="12.75">
      <c r="AC2501" s="1"/>
    </row>
    <row r="2502" ht="12.75">
      <c r="AC2502" s="1"/>
    </row>
    <row r="2503" ht="12.75">
      <c r="AC2503" s="1"/>
    </row>
    <row r="2504" ht="12.75">
      <c r="AC2504" s="1"/>
    </row>
    <row r="2505" ht="12.75">
      <c r="AC2505" s="1"/>
    </row>
    <row r="2506" ht="12.75">
      <c r="AC2506" s="1"/>
    </row>
    <row r="2507" ht="12.75">
      <c r="AC2507" s="1"/>
    </row>
    <row r="2508" ht="12.75">
      <c r="AC2508" s="1"/>
    </row>
    <row r="2509" ht="12.75">
      <c r="AC2509" s="1"/>
    </row>
    <row r="2510" ht="12.75">
      <c r="AC2510" s="1"/>
    </row>
    <row r="2511" ht="12.75">
      <c r="AC2511" s="1"/>
    </row>
    <row r="2512" ht="12.75">
      <c r="AC2512" s="1"/>
    </row>
    <row r="2513" ht="12.75">
      <c r="AC2513" s="1"/>
    </row>
    <row r="2514" ht="12.75">
      <c r="AC2514" s="1"/>
    </row>
    <row r="2515" ht="12.75">
      <c r="AC2515" s="1"/>
    </row>
    <row r="2516" ht="12.75">
      <c r="AC2516" s="1"/>
    </row>
    <row r="2517" ht="12.75">
      <c r="AC2517" s="1"/>
    </row>
    <row r="2518" ht="12.75">
      <c r="AC2518" s="1"/>
    </row>
    <row r="2519" ht="12.75">
      <c r="AC2519" s="1"/>
    </row>
    <row r="2520" ht="12.75">
      <c r="AC2520" s="1"/>
    </row>
    <row r="2521" ht="12.75">
      <c r="AC2521" s="1"/>
    </row>
    <row r="2522" ht="12.75">
      <c r="AC2522" s="1"/>
    </row>
    <row r="2523" ht="12.75">
      <c r="AC2523" s="1"/>
    </row>
    <row r="2524" ht="12.75">
      <c r="AC2524" s="1"/>
    </row>
    <row r="2525" ht="12.75">
      <c r="AC2525" s="1"/>
    </row>
    <row r="2526" ht="12.75">
      <c r="AC2526" s="1"/>
    </row>
    <row r="2527" ht="12.75">
      <c r="AC2527" s="1"/>
    </row>
    <row r="2528" ht="12.75">
      <c r="AC2528" s="1"/>
    </row>
    <row r="2529" ht="12.75">
      <c r="AC2529" s="1"/>
    </row>
    <row r="2530" ht="12.75">
      <c r="AC2530" s="1"/>
    </row>
    <row r="2531" ht="12.75">
      <c r="AC2531" s="1"/>
    </row>
    <row r="2532" ht="12.75">
      <c r="AC2532" s="1"/>
    </row>
    <row r="2533" ht="12.75">
      <c r="AC2533" s="1"/>
    </row>
    <row r="2534" ht="12.75">
      <c r="AC2534" s="1"/>
    </row>
    <row r="2535" ht="12.75">
      <c r="AC2535" s="1"/>
    </row>
    <row r="2536" ht="12.75">
      <c r="AC2536" s="1"/>
    </row>
    <row r="2537" ht="12.75">
      <c r="AC2537" s="1"/>
    </row>
    <row r="2538" ht="12.75">
      <c r="AC2538" s="1"/>
    </row>
    <row r="2539" ht="12.75">
      <c r="AC2539" s="1"/>
    </row>
    <row r="2540" ht="12.75">
      <c r="AC2540" s="1"/>
    </row>
    <row r="2541" ht="12.75">
      <c r="AC2541" s="1"/>
    </row>
    <row r="2542" ht="12.75">
      <c r="AC2542" s="1"/>
    </row>
    <row r="2543" ht="12.75">
      <c r="AC2543" s="1"/>
    </row>
    <row r="2544" ht="12.75">
      <c r="AC2544" s="1"/>
    </row>
    <row r="2545" ht="12.75">
      <c r="AC2545" s="1"/>
    </row>
    <row r="2546" ht="12.75">
      <c r="AC2546" s="1"/>
    </row>
    <row r="2547" ht="12.75">
      <c r="AC2547" s="1"/>
    </row>
    <row r="2548" ht="12.75">
      <c r="AC2548" s="1"/>
    </row>
    <row r="2549" ht="12.75">
      <c r="AC2549" s="1"/>
    </row>
    <row r="2550" ht="12.75">
      <c r="AC2550" s="1"/>
    </row>
    <row r="2551" ht="12.75">
      <c r="AC2551" s="1"/>
    </row>
    <row r="2552" ht="12.75">
      <c r="AC2552" s="1"/>
    </row>
    <row r="2553" ht="12.75">
      <c r="AC2553" s="1"/>
    </row>
    <row r="2554" ht="12.75">
      <c r="AC2554" s="1"/>
    </row>
    <row r="2555" ht="12.75">
      <c r="AC2555" s="1"/>
    </row>
    <row r="2556" ht="12.75">
      <c r="AC2556" s="1"/>
    </row>
    <row r="2557" ht="12.75">
      <c r="AC2557" s="1"/>
    </row>
    <row r="2558" ht="12.75">
      <c r="AC2558" s="1"/>
    </row>
    <row r="2559" ht="12.75">
      <c r="AC2559" s="1"/>
    </row>
    <row r="2560" ht="12.75">
      <c r="AC2560" s="1"/>
    </row>
    <row r="2561" ht="12.75">
      <c r="AC2561" s="1"/>
    </row>
    <row r="2562" ht="12.75">
      <c r="AC2562" s="1"/>
    </row>
    <row r="2563" ht="12.75">
      <c r="AC2563" s="1"/>
    </row>
    <row r="2564" ht="12.75">
      <c r="AC2564" s="1"/>
    </row>
    <row r="2565" ht="12.75">
      <c r="AC2565" s="1"/>
    </row>
    <row r="2566" ht="12.75">
      <c r="AC2566" s="1"/>
    </row>
    <row r="2567" ht="12.75">
      <c r="AC2567" s="1"/>
    </row>
    <row r="2568" ht="12.75">
      <c r="AC2568" s="1"/>
    </row>
    <row r="2569" ht="12.75">
      <c r="AC2569" s="1"/>
    </row>
    <row r="2570" ht="12.75">
      <c r="AC2570" s="1"/>
    </row>
    <row r="2571" ht="12.75">
      <c r="AC2571" s="1"/>
    </row>
    <row r="2572" ht="12.75">
      <c r="AC2572" s="1"/>
    </row>
    <row r="2573" ht="12.75">
      <c r="AC2573" s="1"/>
    </row>
    <row r="2574" ht="12.75">
      <c r="AC2574" s="1"/>
    </row>
    <row r="2575" ht="12.75">
      <c r="AC2575" s="1"/>
    </row>
    <row r="2576" ht="12.75">
      <c r="AC2576" s="1"/>
    </row>
    <row r="2577" ht="12.75">
      <c r="AC2577" s="1"/>
    </row>
    <row r="2578" ht="12.75">
      <c r="AC2578" s="1"/>
    </row>
    <row r="2579" ht="12.75">
      <c r="AC2579" s="1"/>
    </row>
    <row r="2580" ht="12.75">
      <c r="AC2580" s="1"/>
    </row>
    <row r="2581" ht="12.75">
      <c r="AC2581" s="1"/>
    </row>
    <row r="2582" ht="12.75">
      <c r="AC2582" s="1"/>
    </row>
    <row r="2583" ht="12.75">
      <c r="AC2583" s="1"/>
    </row>
    <row r="2584" ht="12.75">
      <c r="AC2584" s="1"/>
    </row>
    <row r="2585" ht="12.75">
      <c r="AC2585" s="1"/>
    </row>
    <row r="2586" ht="12.75">
      <c r="AC2586" s="1"/>
    </row>
    <row r="2587" ht="12.75">
      <c r="AC2587" s="1"/>
    </row>
    <row r="2588" ht="12.75">
      <c r="AC2588" s="1"/>
    </row>
    <row r="2589" ht="12.75">
      <c r="AC2589" s="1"/>
    </row>
    <row r="2590" ht="12.75">
      <c r="AC2590" s="1"/>
    </row>
    <row r="2591" ht="12.75">
      <c r="AC2591" s="1"/>
    </row>
    <row r="2592" ht="12.75">
      <c r="AC2592" s="1"/>
    </row>
    <row r="2593" ht="12.75">
      <c r="AC2593" s="1"/>
    </row>
    <row r="2594" ht="12.75">
      <c r="AC2594" s="1"/>
    </row>
    <row r="2595" ht="12.75">
      <c r="AC2595" s="1"/>
    </row>
    <row r="2596" ht="12.75">
      <c r="AC2596" s="1"/>
    </row>
    <row r="2597" ht="12.75">
      <c r="AC2597" s="1"/>
    </row>
    <row r="2598" ht="12.75">
      <c r="AC2598" s="1"/>
    </row>
    <row r="2599" ht="12.75">
      <c r="AC2599" s="1"/>
    </row>
    <row r="2600" ht="12.75">
      <c r="AC2600" s="1"/>
    </row>
    <row r="2601" ht="12.75">
      <c r="AC2601" s="1"/>
    </row>
    <row r="2602" ht="12.75">
      <c r="AC2602" s="1"/>
    </row>
    <row r="2603" ht="12.75">
      <c r="AC2603" s="1"/>
    </row>
    <row r="2604" ht="12.75">
      <c r="AC2604" s="1"/>
    </row>
    <row r="2605" ht="12.75">
      <c r="AC2605" s="1"/>
    </row>
    <row r="2606" ht="12.75">
      <c r="AC2606" s="1"/>
    </row>
    <row r="2607" ht="12.75">
      <c r="AC2607" s="1"/>
    </row>
    <row r="2608" ht="12.75">
      <c r="AC2608" s="1"/>
    </row>
    <row r="2609" ht="12.75">
      <c r="AC2609" s="1"/>
    </row>
    <row r="2610" ht="12.75">
      <c r="AC2610" s="1"/>
    </row>
    <row r="2611" ht="12.75">
      <c r="AC2611" s="1"/>
    </row>
    <row r="2612" ht="12.75">
      <c r="AC2612" s="1"/>
    </row>
    <row r="2613" ht="12.75">
      <c r="AC2613" s="1"/>
    </row>
    <row r="2614" ht="12.75">
      <c r="AC2614" s="1"/>
    </row>
    <row r="2615" ht="12.75">
      <c r="AC2615" s="1"/>
    </row>
    <row r="2616" ht="12.75">
      <c r="AC2616" s="1"/>
    </row>
    <row r="2617" ht="12.75">
      <c r="AC2617" s="1"/>
    </row>
    <row r="2618" ht="12.75">
      <c r="AC2618" s="1"/>
    </row>
    <row r="2619" ht="12.75">
      <c r="AC2619" s="1"/>
    </row>
    <row r="2620" ht="12.75">
      <c r="AC2620" s="1"/>
    </row>
    <row r="2621" ht="12.75">
      <c r="AC2621" s="1"/>
    </row>
    <row r="2622" ht="12.75">
      <c r="AC2622" s="1"/>
    </row>
    <row r="2623" ht="12.75">
      <c r="AC2623" s="1"/>
    </row>
    <row r="2624" ht="12.75">
      <c r="AC2624" s="1"/>
    </row>
    <row r="2625" ht="12.75">
      <c r="AC2625" s="1"/>
    </row>
    <row r="2626" ht="12.75">
      <c r="AC2626" s="1"/>
    </row>
    <row r="2627" ht="12.75">
      <c r="AC2627" s="1"/>
    </row>
    <row r="2628" ht="12.75">
      <c r="AC2628" s="1"/>
    </row>
    <row r="2629" ht="12.75">
      <c r="AC2629" s="1"/>
    </row>
    <row r="2630" ht="12.75">
      <c r="AC2630" s="1"/>
    </row>
    <row r="2631" ht="12.75">
      <c r="AC2631" s="1"/>
    </row>
    <row r="2632" ht="12.75">
      <c r="AC2632" s="1"/>
    </row>
    <row r="2633" ht="12.75">
      <c r="AC2633" s="1"/>
    </row>
    <row r="2634" ht="12.75">
      <c r="AC2634" s="1"/>
    </row>
    <row r="2635" ht="12.75">
      <c r="AC2635" s="1"/>
    </row>
    <row r="2636" ht="12.75">
      <c r="AC2636" s="1"/>
    </row>
    <row r="2637" ht="12.75">
      <c r="AC2637" s="1"/>
    </row>
    <row r="2638" ht="12.75">
      <c r="AC2638" s="1"/>
    </row>
    <row r="2639" ht="12.75">
      <c r="AC2639" s="1"/>
    </row>
    <row r="2640" ht="12.75">
      <c r="AC2640" s="1"/>
    </row>
    <row r="2641" ht="12.75">
      <c r="AC2641" s="1"/>
    </row>
    <row r="2642" ht="12.75">
      <c r="AC2642" s="1"/>
    </row>
    <row r="2643" ht="12.75">
      <c r="AC2643" s="1"/>
    </row>
    <row r="2644" ht="12.75">
      <c r="AC2644" s="1"/>
    </row>
    <row r="2645" ht="12.75">
      <c r="AC2645" s="1"/>
    </row>
    <row r="2646" ht="12.75">
      <c r="AC2646" s="1"/>
    </row>
    <row r="2647" ht="12.75">
      <c r="AC2647" s="1"/>
    </row>
    <row r="2648" ht="12.75">
      <c r="AC2648" s="1"/>
    </row>
    <row r="2649" ht="12.75">
      <c r="AC2649" s="1"/>
    </row>
    <row r="2650" ht="12.75">
      <c r="AC2650" s="1"/>
    </row>
    <row r="2651" ht="12.75">
      <c r="AC2651" s="1"/>
    </row>
    <row r="2652" ht="12.75">
      <c r="AC2652" s="1"/>
    </row>
    <row r="2653" ht="12.75">
      <c r="AC2653" s="1"/>
    </row>
    <row r="2654" ht="12.75">
      <c r="AC2654" s="1"/>
    </row>
    <row r="2655" ht="12.75">
      <c r="AC2655" s="1"/>
    </row>
    <row r="2656" ht="12.75">
      <c r="AC2656" s="1"/>
    </row>
    <row r="2657" ht="12.75">
      <c r="AC2657" s="1"/>
    </row>
    <row r="2658" ht="12.75">
      <c r="AC2658" s="1"/>
    </row>
    <row r="2659" ht="12.75">
      <c r="AC2659" s="1"/>
    </row>
    <row r="2660" ht="12.75">
      <c r="AC2660" s="1"/>
    </row>
    <row r="2661" ht="12.75">
      <c r="AC2661" s="1"/>
    </row>
    <row r="2662" ht="12.75">
      <c r="AC2662" s="1"/>
    </row>
    <row r="2663" ht="12.75">
      <c r="AC2663" s="1"/>
    </row>
    <row r="2664" ht="12.75">
      <c r="AC2664" s="1"/>
    </row>
    <row r="2665" ht="12.75">
      <c r="AC2665" s="1"/>
    </row>
    <row r="2666" ht="12.75">
      <c r="AC2666" s="1"/>
    </row>
    <row r="2667" ht="12.75">
      <c r="AC2667" s="1"/>
    </row>
    <row r="2668" ht="12.75">
      <c r="AC2668" s="1"/>
    </row>
    <row r="2669" ht="12.75">
      <c r="AC2669" s="1"/>
    </row>
    <row r="2670" ht="12.75">
      <c r="AC2670" s="1"/>
    </row>
    <row r="2671" ht="12.75">
      <c r="AC2671" s="1"/>
    </row>
    <row r="2672" ht="12.75">
      <c r="AC2672" s="1"/>
    </row>
    <row r="2673" ht="12.75">
      <c r="AC2673" s="1"/>
    </row>
    <row r="2674" ht="12.75">
      <c r="AC2674" s="1"/>
    </row>
    <row r="2675" ht="12.75">
      <c r="AC2675" s="1"/>
    </row>
    <row r="2676" ht="12.75">
      <c r="AC2676" s="1"/>
    </row>
    <row r="2677" ht="12.75">
      <c r="AC2677" s="1"/>
    </row>
    <row r="2678" ht="12.75">
      <c r="AC2678" s="1"/>
    </row>
    <row r="2679" ht="12.75">
      <c r="AC2679" s="1"/>
    </row>
    <row r="2680" ht="12.75">
      <c r="AC2680" s="1"/>
    </row>
    <row r="2681" ht="12.75">
      <c r="AC2681" s="1"/>
    </row>
    <row r="2682" ht="12.75">
      <c r="AC2682" s="1"/>
    </row>
    <row r="2683" ht="12.75">
      <c r="AC2683" s="1"/>
    </row>
    <row r="2684" ht="12.75">
      <c r="AC2684" s="1"/>
    </row>
    <row r="2685" ht="12.75">
      <c r="AC2685" s="1"/>
    </row>
    <row r="2686" ht="12.75">
      <c r="AC2686" s="1"/>
    </row>
    <row r="2687" ht="12.75">
      <c r="AC2687" s="1"/>
    </row>
    <row r="2688" ht="12.75">
      <c r="AC2688" s="1"/>
    </row>
    <row r="2689" ht="12.75">
      <c r="AC2689" s="1"/>
    </row>
    <row r="2690" ht="12.75">
      <c r="AC2690" s="1"/>
    </row>
    <row r="2691" ht="12.75">
      <c r="AC2691" s="1"/>
    </row>
    <row r="2692" ht="12.75">
      <c r="AC2692" s="1"/>
    </row>
    <row r="2693" ht="12.75">
      <c r="AC2693" s="1"/>
    </row>
    <row r="2694" ht="12.75">
      <c r="AC2694" s="1"/>
    </row>
    <row r="2695" ht="12.75">
      <c r="AC2695" s="1"/>
    </row>
    <row r="2696" ht="12.75">
      <c r="AC2696" s="1"/>
    </row>
    <row r="2697" ht="12.75">
      <c r="AC2697" s="1"/>
    </row>
    <row r="2698" ht="12.75">
      <c r="AC2698" s="1"/>
    </row>
    <row r="2699" ht="12.75">
      <c r="AC2699" s="1"/>
    </row>
    <row r="2700" ht="12.75">
      <c r="AC2700" s="1"/>
    </row>
    <row r="2701" ht="12.75">
      <c r="AC2701" s="1"/>
    </row>
    <row r="2702" ht="12.75">
      <c r="AC2702" s="1"/>
    </row>
    <row r="2703" ht="12.75">
      <c r="AC2703" s="1"/>
    </row>
    <row r="2704" ht="12.75">
      <c r="AC2704" s="1"/>
    </row>
    <row r="2705" ht="12.75">
      <c r="AC2705" s="1"/>
    </row>
    <row r="2706" ht="12.75">
      <c r="AC2706" s="1"/>
    </row>
    <row r="2707" ht="12.75">
      <c r="AC2707" s="1"/>
    </row>
    <row r="2708" ht="12.75">
      <c r="AC2708" s="1"/>
    </row>
    <row r="2709" ht="12.75">
      <c r="AC2709" s="1"/>
    </row>
    <row r="2710" ht="12.75">
      <c r="AC2710" s="1"/>
    </row>
    <row r="2711" ht="12.75">
      <c r="AC2711" s="1"/>
    </row>
    <row r="2712" ht="12.75">
      <c r="AC2712" s="1"/>
    </row>
    <row r="2713" ht="12.75">
      <c r="AC2713" s="1"/>
    </row>
    <row r="2714" ht="12.75">
      <c r="AC2714" s="1"/>
    </row>
    <row r="2715" ht="12.75">
      <c r="AC2715" s="1"/>
    </row>
    <row r="2716" ht="12.75">
      <c r="AC2716" s="1"/>
    </row>
    <row r="2717" ht="12.75">
      <c r="AC2717" s="1"/>
    </row>
    <row r="2718" ht="12.75">
      <c r="AC2718" s="1"/>
    </row>
    <row r="2719" ht="12.75">
      <c r="AC2719" s="1"/>
    </row>
    <row r="2720" ht="12.75">
      <c r="AC2720" s="1"/>
    </row>
    <row r="2721" ht="12.75">
      <c r="AC2721" s="1"/>
    </row>
    <row r="2722" ht="12.75">
      <c r="AC2722" s="1"/>
    </row>
    <row r="2723" ht="12.75">
      <c r="AC2723" s="1"/>
    </row>
    <row r="2724" ht="12.75">
      <c r="AC2724" s="1"/>
    </row>
    <row r="2725" ht="12.75">
      <c r="AC2725" s="1"/>
    </row>
    <row r="2726" ht="12.75">
      <c r="AC2726" s="1"/>
    </row>
    <row r="2727" ht="12.75">
      <c r="AC2727" s="1"/>
    </row>
    <row r="2728" ht="12.75">
      <c r="AC2728" s="1"/>
    </row>
    <row r="2729" ht="12.75">
      <c r="AC2729" s="1"/>
    </row>
    <row r="2730" ht="12.75">
      <c r="AC2730" s="1"/>
    </row>
    <row r="2731" ht="12.75">
      <c r="AC2731" s="1"/>
    </row>
    <row r="2732" ht="12.75">
      <c r="AC2732" s="1"/>
    </row>
    <row r="2733" ht="12.75">
      <c r="AC2733" s="1"/>
    </row>
    <row r="2734" ht="12.75">
      <c r="AC2734" s="1"/>
    </row>
    <row r="2735" ht="12.75">
      <c r="AC2735" s="1"/>
    </row>
    <row r="2736" ht="12.75">
      <c r="AC2736" s="1"/>
    </row>
    <row r="2737" ht="12.75">
      <c r="AC2737" s="1"/>
    </row>
    <row r="2738" ht="12.75">
      <c r="AC2738" s="1"/>
    </row>
    <row r="2739" ht="12.75">
      <c r="AC2739" s="1"/>
    </row>
    <row r="2740" ht="12.75">
      <c r="AC2740" s="1"/>
    </row>
    <row r="2741" ht="12.75">
      <c r="AC2741" s="1"/>
    </row>
    <row r="2742" ht="12.75">
      <c r="AC2742" s="1"/>
    </row>
    <row r="2743" ht="12.75">
      <c r="AC2743" s="1"/>
    </row>
    <row r="2744" ht="12.75">
      <c r="AC2744" s="1"/>
    </row>
    <row r="2745" ht="12.75">
      <c r="AC2745" s="1"/>
    </row>
    <row r="2746" ht="12.75">
      <c r="AC2746" s="1"/>
    </row>
    <row r="2747" ht="12.75">
      <c r="AC2747" s="1"/>
    </row>
    <row r="2748" ht="12.75">
      <c r="AC2748" s="1"/>
    </row>
    <row r="2749" ht="12.75">
      <c r="AC2749" s="1"/>
    </row>
    <row r="2750" ht="12.75">
      <c r="AC2750" s="1"/>
    </row>
    <row r="2751" ht="12.75">
      <c r="AC2751" s="1"/>
    </row>
    <row r="2752" ht="12.75">
      <c r="AC2752" s="1"/>
    </row>
    <row r="2753" ht="12.75">
      <c r="AC2753" s="1"/>
    </row>
    <row r="2754" ht="12.75">
      <c r="AC2754" s="1"/>
    </row>
    <row r="2755" ht="12.75">
      <c r="AC2755" s="1"/>
    </row>
    <row r="2756" ht="12.75">
      <c r="AC2756" s="1"/>
    </row>
    <row r="2757" ht="12.75">
      <c r="AC2757" s="1"/>
    </row>
    <row r="2758" ht="12.75">
      <c r="AC2758" s="1"/>
    </row>
    <row r="2759" ht="12.75">
      <c r="AC2759" s="1"/>
    </row>
    <row r="2760" ht="12.75">
      <c r="AC2760" s="1"/>
    </row>
    <row r="2761" ht="12.75">
      <c r="AC2761" s="1"/>
    </row>
    <row r="2762" ht="12.75">
      <c r="AC2762" s="1"/>
    </row>
    <row r="2763" ht="12.75">
      <c r="AC2763" s="1"/>
    </row>
    <row r="2764" ht="12.75">
      <c r="AC2764" s="1"/>
    </row>
    <row r="2765" ht="12.75">
      <c r="AC2765" s="1"/>
    </row>
    <row r="2766" ht="12.75">
      <c r="AC2766" s="1"/>
    </row>
    <row r="2767" ht="12.75">
      <c r="AC2767" s="1"/>
    </row>
    <row r="2768" ht="12.75">
      <c r="AC2768" s="1"/>
    </row>
    <row r="2769" ht="12.75">
      <c r="AC2769" s="1"/>
    </row>
    <row r="2770" ht="12.75">
      <c r="AC2770" s="1"/>
    </row>
    <row r="2771" ht="12.75">
      <c r="AC2771" s="1"/>
    </row>
    <row r="2772" ht="12.75">
      <c r="AC2772" s="1"/>
    </row>
    <row r="2773" ht="12.75">
      <c r="AC2773" s="1"/>
    </row>
    <row r="2774" ht="12.75">
      <c r="AC2774" s="1"/>
    </row>
    <row r="2775" ht="12.75">
      <c r="AC2775" s="1"/>
    </row>
    <row r="2776" ht="12.75">
      <c r="AC2776" s="1"/>
    </row>
    <row r="2777" ht="12.75">
      <c r="AC2777" s="1"/>
    </row>
    <row r="2778" ht="12.75">
      <c r="AC2778" s="1"/>
    </row>
    <row r="2779" ht="12.75">
      <c r="AC2779" s="1"/>
    </row>
    <row r="2780" ht="12.75">
      <c r="AC2780" s="1"/>
    </row>
    <row r="2781" ht="12.75">
      <c r="AC2781" s="1"/>
    </row>
    <row r="2782" ht="12.75">
      <c r="AC2782" s="1"/>
    </row>
    <row r="2783" ht="12.75">
      <c r="AC2783" s="1"/>
    </row>
    <row r="2784" ht="12.75">
      <c r="AC2784" s="1"/>
    </row>
    <row r="2785" ht="12.75">
      <c r="AC2785" s="1"/>
    </row>
    <row r="2786" ht="12.75">
      <c r="AC2786" s="1"/>
    </row>
    <row r="2787" ht="12.75">
      <c r="AC2787" s="1"/>
    </row>
    <row r="2788" ht="12.75">
      <c r="AC2788" s="1"/>
    </row>
    <row r="2789" ht="12.75">
      <c r="AC2789" s="1"/>
    </row>
    <row r="2790" ht="12.75">
      <c r="AC2790" s="1"/>
    </row>
    <row r="2791" ht="12.75">
      <c r="AC2791" s="1"/>
    </row>
    <row r="2792" ht="12.75">
      <c r="AC2792" s="1"/>
    </row>
    <row r="2793" ht="12.75">
      <c r="AC2793" s="1"/>
    </row>
    <row r="2794" ht="12.75">
      <c r="AC2794" s="1"/>
    </row>
    <row r="2795" ht="12.75">
      <c r="AC2795" s="1"/>
    </row>
    <row r="2796" ht="12.75">
      <c r="AC2796" s="1"/>
    </row>
    <row r="2797" ht="12.75">
      <c r="AC2797" s="1"/>
    </row>
    <row r="2798" ht="12.75">
      <c r="AC2798" s="1"/>
    </row>
    <row r="2799" ht="12.75">
      <c r="AC2799" s="1"/>
    </row>
    <row r="2800" ht="12.75">
      <c r="AC2800" s="1"/>
    </row>
    <row r="2801" ht="12.75">
      <c r="AC2801" s="1"/>
    </row>
    <row r="2802" ht="12.75">
      <c r="AC2802" s="1"/>
    </row>
    <row r="2803" ht="12.75">
      <c r="AC2803" s="1"/>
    </row>
    <row r="2804" ht="12.75">
      <c r="AC2804" s="1"/>
    </row>
    <row r="2805" ht="12.75">
      <c r="AC2805" s="1"/>
    </row>
    <row r="2806" ht="12.75">
      <c r="AC2806" s="1"/>
    </row>
    <row r="2807" ht="12.75">
      <c r="AC2807" s="1"/>
    </row>
    <row r="2808" ht="12.75">
      <c r="AC2808" s="1"/>
    </row>
    <row r="2809" ht="12.75">
      <c r="AC2809" s="1"/>
    </row>
    <row r="2810" ht="12.75">
      <c r="AC2810" s="1"/>
    </row>
    <row r="2811" ht="12.75">
      <c r="AC2811" s="1"/>
    </row>
    <row r="2812" ht="12.75">
      <c r="AC2812" s="1"/>
    </row>
    <row r="2813" ht="12.75">
      <c r="AC2813" s="1"/>
    </row>
    <row r="2814" ht="12.75">
      <c r="AC2814" s="1"/>
    </row>
    <row r="2815" ht="12.75">
      <c r="AC2815" s="1"/>
    </row>
    <row r="2816" ht="12.75">
      <c r="AC2816" s="1"/>
    </row>
    <row r="2817" ht="12.75">
      <c r="AC2817" s="1"/>
    </row>
    <row r="2818" ht="12.75">
      <c r="AC2818" s="1"/>
    </row>
    <row r="2819" ht="12.75">
      <c r="AC2819" s="1"/>
    </row>
    <row r="2820" ht="12.75">
      <c r="AC2820" s="1"/>
    </row>
    <row r="2821" ht="12.75">
      <c r="AC2821" s="1"/>
    </row>
    <row r="2822" ht="12.75">
      <c r="AC2822" s="1"/>
    </row>
    <row r="2823" ht="12.75">
      <c r="AC2823" s="1"/>
    </row>
    <row r="2824" ht="12.75">
      <c r="AC2824" s="1"/>
    </row>
    <row r="2825" ht="12.75">
      <c r="AC2825" s="1"/>
    </row>
    <row r="2826" ht="12.75">
      <c r="AC2826" s="1"/>
    </row>
    <row r="2827" ht="12.75">
      <c r="AC2827" s="1"/>
    </row>
    <row r="2828" ht="12.75">
      <c r="AC2828" s="1"/>
    </row>
    <row r="2829" ht="12.75">
      <c r="AC2829" s="1"/>
    </row>
    <row r="2830" ht="12.75">
      <c r="AC2830" s="1"/>
    </row>
    <row r="2831" ht="12.75">
      <c r="AC2831" s="1"/>
    </row>
    <row r="2832" ht="12.75">
      <c r="AC2832" s="1"/>
    </row>
    <row r="2833" ht="12.75">
      <c r="AC2833" s="1"/>
    </row>
    <row r="2834" ht="12.75">
      <c r="AC2834" s="1"/>
    </row>
    <row r="2835" ht="12.75">
      <c r="AC2835" s="1"/>
    </row>
    <row r="2836" ht="12.75">
      <c r="AC2836" s="1"/>
    </row>
    <row r="2837" ht="12.75">
      <c r="AC2837" s="1"/>
    </row>
    <row r="2838" ht="12.75">
      <c r="AC2838" s="1"/>
    </row>
    <row r="2839" ht="12.75">
      <c r="AC2839" s="1"/>
    </row>
    <row r="2840" ht="12.75">
      <c r="AC2840" s="1"/>
    </row>
    <row r="2841" ht="12.75">
      <c r="AC2841" s="1"/>
    </row>
    <row r="2842" ht="12.75">
      <c r="AC2842" s="1"/>
    </row>
    <row r="2843" ht="12.75">
      <c r="AC2843" s="1"/>
    </row>
    <row r="2844" ht="12.75">
      <c r="AC2844" s="1"/>
    </row>
    <row r="2845" ht="12.75">
      <c r="AC2845" s="1"/>
    </row>
    <row r="2846" ht="12.75">
      <c r="AC2846" s="1"/>
    </row>
    <row r="2847" ht="12.75">
      <c r="AC2847" s="1"/>
    </row>
    <row r="2848" ht="12.75">
      <c r="AC2848" s="1"/>
    </row>
    <row r="2849" ht="12.75">
      <c r="AC2849" s="1"/>
    </row>
    <row r="2850" ht="12.75">
      <c r="AC2850" s="1"/>
    </row>
    <row r="2851" ht="12.75">
      <c r="AC2851" s="1"/>
    </row>
    <row r="2852" ht="12.75">
      <c r="AC2852" s="1"/>
    </row>
    <row r="2853" ht="12.75">
      <c r="AC2853" s="1"/>
    </row>
    <row r="2854" ht="12.75">
      <c r="AC2854" s="1"/>
    </row>
    <row r="2855" ht="12.75">
      <c r="AC2855" s="1"/>
    </row>
    <row r="2856" ht="12.75">
      <c r="AC2856" s="1"/>
    </row>
    <row r="2857" ht="12.75">
      <c r="AC2857" s="1"/>
    </row>
    <row r="2858" ht="12.75">
      <c r="AC2858" s="1"/>
    </row>
    <row r="2859" ht="12.75">
      <c r="AC2859" s="1"/>
    </row>
    <row r="2860" ht="12.75">
      <c r="AC2860" s="1"/>
    </row>
    <row r="2861" ht="12.75">
      <c r="AC2861" s="1"/>
    </row>
    <row r="2862" ht="12.75">
      <c r="AC2862" s="1"/>
    </row>
    <row r="2863" ht="12.75">
      <c r="AC2863" s="1"/>
    </row>
    <row r="2864" ht="12.75">
      <c r="AC2864" s="1"/>
    </row>
    <row r="2865" ht="12.75">
      <c r="AC2865" s="1"/>
    </row>
    <row r="2866" ht="12.75">
      <c r="AC2866" s="1"/>
    </row>
    <row r="2867" ht="12.75">
      <c r="AC2867" s="1"/>
    </row>
    <row r="2868" ht="12.75">
      <c r="AC2868" s="1"/>
    </row>
    <row r="2869" ht="12.75">
      <c r="AC2869" s="1"/>
    </row>
    <row r="2870" ht="12.75">
      <c r="AC2870" s="1"/>
    </row>
    <row r="2871" ht="12.75">
      <c r="AC2871" s="1"/>
    </row>
    <row r="2872" ht="12.75">
      <c r="AC2872" s="1"/>
    </row>
    <row r="2873" ht="12.75">
      <c r="AC2873" s="1"/>
    </row>
    <row r="2874" ht="12.75">
      <c r="AC2874" s="1"/>
    </row>
    <row r="2875" ht="12.75">
      <c r="AC2875" s="1"/>
    </row>
    <row r="2876" ht="12.75">
      <c r="AC2876" s="1"/>
    </row>
    <row r="2877" ht="12.75">
      <c r="AC2877" s="1"/>
    </row>
    <row r="2878" ht="12.75">
      <c r="AC2878" s="1"/>
    </row>
    <row r="2879" ht="12.75">
      <c r="AC2879" s="1"/>
    </row>
    <row r="2880" ht="12.75">
      <c r="AC2880" s="1"/>
    </row>
    <row r="2881" ht="12.75">
      <c r="AC2881" s="1"/>
    </row>
    <row r="2882" ht="12.75">
      <c r="AC2882" s="1"/>
    </row>
    <row r="2883" ht="12.75">
      <c r="AC2883" s="1"/>
    </row>
    <row r="2884" ht="12.75">
      <c r="AC2884" s="1"/>
    </row>
    <row r="2885" ht="12.75">
      <c r="AC2885" s="1"/>
    </row>
    <row r="2886" ht="12.75">
      <c r="AC2886" s="1"/>
    </row>
    <row r="2887" ht="12.75">
      <c r="AC2887" s="1"/>
    </row>
    <row r="2888" ht="12.75">
      <c r="AC2888" s="1"/>
    </row>
    <row r="2889" ht="12.75">
      <c r="AC2889" s="1"/>
    </row>
    <row r="2890" ht="12.75">
      <c r="AC2890" s="1"/>
    </row>
    <row r="2891" ht="12.75">
      <c r="AC2891" s="1"/>
    </row>
    <row r="2892" ht="12.75">
      <c r="AC2892" s="1"/>
    </row>
    <row r="2893" ht="12.75">
      <c r="AC2893" s="1"/>
    </row>
    <row r="2894" ht="12.75">
      <c r="AC2894" s="1"/>
    </row>
    <row r="2895" ht="12.75">
      <c r="AC2895" s="1"/>
    </row>
    <row r="2896" ht="12.75">
      <c r="AC2896" s="1"/>
    </row>
    <row r="2897" ht="12.75">
      <c r="AC2897" s="1"/>
    </row>
    <row r="2898" ht="12.75">
      <c r="AC2898" s="1"/>
    </row>
    <row r="2899" ht="12.75">
      <c r="AC2899" s="1"/>
    </row>
    <row r="2900" ht="12.75">
      <c r="AC2900" s="1"/>
    </row>
    <row r="2901" ht="12.75">
      <c r="AC2901" s="1"/>
    </row>
    <row r="2902" ht="12.75">
      <c r="AC2902" s="1"/>
    </row>
    <row r="2903" ht="12.75">
      <c r="AC2903" s="1"/>
    </row>
    <row r="2904" ht="12.75">
      <c r="AC2904" s="1"/>
    </row>
    <row r="2905" ht="12.75">
      <c r="AC2905" s="1"/>
    </row>
    <row r="2906" ht="12.75">
      <c r="AC2906" s="1"/>
    </row>
    <row r="2907" ht="12.75">
      <c r="AC2907" s="1"/>
    </row>
    <row r="2908" ht="12.75">
      <c r="AC2908" s="1"/>
    </row>
    <row r="2909" ht="12.75">
      <c r="AC2909" s="1"/>
    </row>
    <row r="2910" ht="12.75">
      <c r="AC2910" s="1"/>
    </row>
    <row r="2911" ht="12.75">
      <c r="AC2911" s="1"/>
    </row>
    <row r="2912" ht="12.75">
      <c r="AC2912" s="1"/>
    </row>
    <row r="2913" ht="12.75">
      <c r="AC2913" s="1"/>
    </row>
    <row r="2914" ht="12.75">
      <c r="AC2914" s="1"/>
    </row>
    <row r="2915" ht="12.75">
      <c r="AC2915" s="1"/>
    </row>
    <row r="2916" ht="12.75">
      <c r="AC2916" s="1"/>
    </row>
    <row r="2917" ht="12.75">
      <c r="AC2917" s="1"/>
    </row>
    <row r="2918" ht="12.75">
      <c r="AC2918" s="1"/>
    </row>
    <row r="2919" ht="12.75">
      <c r="AC2919" s="1"/>
    </row>
    <row r="2920" ht="12.75">
      <c r="AC2920" s="1"/>
    </row>
    <row r="2921" ht="12.75">
      <c r="AC2921" s="1"/>
    </row>
    <row r="2922" ht="12.75">
      <c r="AC2922" s="1"/>
    </row>
    <row r="2923" ht="12.75">
      <c r="AC2923" s="1"/>
    </row>
    <row r="2924" ht="12.75">
      <c r="AC2924" s="1"/>
    </row>
    <row r="2925" ht="12.75">
      <c r="AC2925" s="1"/>
    </row>
    <row r="2926" ht="12.75">
      <c r="AC2926" s="1"/>
    </row>
    <row r="2927" ht="12.75">
      <c r="AC2927" s="1"/>
    </row>
    <row r="2928" ht="12.75">
      <c r="AC2928" s="1"/>
    </row>
    <row r="2929" ht="12.75">
      <c r="AC2929" s="1"/>
    </row>
    <row r="2930" ht="12.75">
      <c r="AC2930" s="1"/>
    </row>
    <row r="2931" ht="12.75">
      <c r="AC2931" s="1"/>
    </row>
    <row r="2932" ht="12.75">
      <c r="AC2932" s="1"/>
    </row>
    <row r="2933" ht="12.75">
      <c r="AC2933" s="1"/>
    </row>
    <row r="2934" ht="12.75">
      <c r="AC2934" s="1"/>
    </row>
    <row r="2935" ht="12.75">
      <c r="AC2935" s="1"/>
    </row>
    <row r="2936" ht="12.75">
      <c r="AC2936" s="1"/>
    </row>
  </sheetData>
  <sheetProtection/>
  <mergeCells count="12">
    <mergeCell ref="B58:E58"/>
    <mergeCell ref="E59:E61"/>
    <mergeCell ref="B60:D60"/>
    <mergeCell ref="AD4:AD36"/>
    <mergeCell ref="B54:F54"/>
    <mergeCell ref="G54:AC54"/>
    <mergeCell ref="E55:E57"/>
    <mergeCell ref="B56:D56"/>
    <mergeCell ref="B1:P1"/>
    <mergeCell ref="Q1:AB1"/>
    <mergeCell ref="B2:F2"/>
    <mergeCell ref="G2:AC2"/>
  </mergeCells>
  <conditionalFormatting sqref="F70:F71">
    <cfRule type="cellIs" priority="1" dxfId="1" operator="equal" stopIfTrue="1">
      <formula>"FAIL"</formula>
    </cfRule>
    <cfRule type="cellIs" priority="2" dxfId="0" operator="equal" stopIfTrue="1">
      <formula>"PASS"</formula>
    </cfRule>
  </conditionalFormatting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486068" r:id="rId1"/>
    <oleObject progId="Equation.3" shapeId="486069" r:id="rId2"/>
    <oleObject progId="Equation.3" shapeId="486070" r:id="rId3"/>
    <oleObject progId="Equation.3" shapeId="486071" r:id="rId4"/>
    <oleObject progId="Equation.3" shapeId="48607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082"/>
  <sheetViews>
    <sheetView showGridLines="0" zoomScale="80" zoomScaleNormal="80" zoomScalePageLayoutView="0" workbookViewId="0" topLeftCell="B54">
      <selection activeCell="F65" sqref="F65:F71"/>
    </sheetView>
  </sheetViews>
  <sheetFormatPr defaultColWidth="9.140625" defaultRowHeight="12.75"/>
  <cols>
    <col min="1" max="1" width="8.7109375" style="1" hidden="1" customWidth="1"/>
    <col min="2" max="2" width="11.28125" style="1" customWidth="1"/>
    <col min="3" max="6" width="10.7109375" style="1" customWidth="1"/>
    <col min="7" max="7" width="11.421875" style="1" customWidth="1"/>
    <col min="8" max="8" width="11.00390625" style="1" customWidth="1"/>
    <col min="9" max="9" width="11.140625" style="1" customWidth="1"/>
    <col min="10" max="13" width="11.00390625" style="1" customWidth="1"/>
    <col min="14" max="15" width="11.7109375" style="1" customWidth="1"/>
    <col min="16" max="16" width="10.8515625" style="1" customWidth="1"/>
    <col min="17" max="17" width="11.57421875" style="1" customWidth="1"/>
    <col min="18" max="20" width="10.8515625" style="1" customWidth="1"/>
    <col min="21" max="21" width="11.28125" style="1" customWidth="1"/>
    <col min="22" max="22" width="11.57421875" style="1" customWidth="1"/>
    <col min="23" max="23" width="13.7109375" style="1" bestFit="1" customWidth="1"/>
    <col min="24" max="24" width="14.140625" style="1" bestFit="1" customWidth="1"/>
    <col min="25" max="25" width="11.57421875" style="1" customWidth="1"/>
    <col min="26" max="26" width="10.8515625" style="1" customWidth="1"/>
    <col min="27" max="27" width="11.57421875" style="1" customWidth="1"/>
    <col min="28" max="28" width="11.00390625" style="1" customWidth="1"/>
    <col min="29" max="29" width="11.00390625" style="82" customWidth="1"/>
    <col min="30" max="30" width="10.28125" style="1" customWidth="1"/>
    <col min="31" max="16384" width="9.140625" style="1" customWidth="1"/>
  </cols>
  <sheetData>
    <row r="1" spans="2:28" ht="123.7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9" ht="33" customHeight="1" thickBot="1">
      <c r="A2" s="2" t="s">
        <v>3</v>
      </c>
      <c r="B2" s="119" t="s">
        <v>4</v>
      </c>
      <c r="C2" s="120"/>
      <c r="D2" s="120"/>
      <c r="E2" s="120"/>
      <c r="F2" s="121"/>
      <c r="G2" s="122" t="s">
        <v>5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30" ht="39" thickBot="1">
      <c r="A3" s="3" t="s">
        <v>6</v>
      </c>
      <c r="B3" s="4" t="s">
        <v>7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1" t="s">
        <v>35</v>
      </c>
    </row>
    <row r="4" spans="1:30" ht="16.5" customHeight="1">
      <c r="A4" s="12" t="s">
        <v>36</v>
      </c>
      <c r="B4" s="13">
        <v>0</v>
      </c>
      <c r="C4" s="14">
        <v>0</v>
      </c>
      <c r="D4" s="15">
        <v>0</v>
      </c>
      <c r="E4" s="16">
        <v>0</v>
      </c>
      <c r="F4" s="17">
        <v>0</v>
      </c>
      <c r="G4" s="18">
        <f aca="true" t="shared" si="0" ref="G4:AC4">(G58^2*G$55+G58*G$56+G$57)</f>
        <v>83.23963558236225</v>
      </c>
      <c r="H4" s="18">
        <f t="shared" si="0"/>
        <v>106.38058216513136</v>
      </c>
      <c r="I4" s="18">
        <f t="shared" si="0"/>
        <v>133.13729470323975</v>
      </c>
      <c r="J4" s="18">
        <f t="shared" si="0"/>
        <v>164.6497049291279</v>
      </c>
      <c r="K4" s="18">
        <f t="shared" si="0"/>
        <v>194.92630967185343</v>
      </c>
      <c r="L4" s="18">
        <f t="shared" si="0"/>
        <v>253.7450685508193</v>
      </c>
      <c r="M4" s="18">
        <f t="shared" si="0"/>
        <v>324.34439652445155</v>
      </c>
      <c r="N4" s="18">
        <f t="shared" si="0"/>
        <v>456.6396562019336</v>
      </c>
      <c r="O4" s="18">
        <f t="shared" si="0"/>
        <v>601.3771812233442</v>
      </c>
      <c r="P4" s="18">
        <f t="shared" si="0"/>
        <v>788.5252934237241</v>
      </c>
      <c r="Q4" s="18">
        <f t="shared" si="0"/>
        <v>1041.1102710251962</v>
      </c>
      <c r="R4" s="18">
        <f t="shared" si="0"/>
        <v>1369.6269465050464</v>
      </c>
      <c r="S4" s="18">
        <f t="shared" si="0"/>
        <v>1836.7703938524019</v>
      </c>
      <c r="T4" s="18">
        <f t="shared" si="0"/>
        <v>2423.04455100438</v>
      </c>
      <c r="U4" s="18">
        <f t="shared" si="0"/>
        <v>3231.25884228904</v>
      </c>
      <c r="V4" s="18">
        <f t="shared" si="0"/>
        <v>4485.327142089114</v>
      </c>
      <c r="W4" s="18">
        <f t="shared" si="0"/>
        <v>6165.787020052965</v>
      </c>
      <c r="X4" s="18">
        <f t="shared" si="0"/>
        <v>7499.566022267092</v>
      </c>
      <c r="Y4" s="18">
        <f t="shared" si="0"/>
        <v>10260.815253249935</v>
      </c>
      <c r="Z4" s="18">
        <f t="shared" si="0"/>
        <v>13212.568563372464</v>
      </c>
      <c r="AA4" s="18">
        <f t="shared" si="0"/>
        <v>16533.86081057934</v>
      </c>
      <c r="AB4" s="18">
        <f t="shared" si="0"/>
        <v>24147.675485717264</v>
      </c>
      <c r="AC4" s="18">
        <f t="shared" si="0"/>
        <v>28736.26434267017</v>
      </c>
      <c r="AD4" s="105" t="s">
        <v>37</v>
      </c>
    </row>
    <row r="5" spans="1:30" ht="16.5" customHeight="1">
      <c r="A5" s="19">
        <v>0.0078125</v>
      </c>
      <c r="B5" s="20">
        <f>F5*6</f>
        <v>0.046875</v>
      </c>
      <c r="C5" s="21">
        <f>F5*4</f>
        <v>0.03125</v>
      </c>
      <c r="D5" s="22">
        <f>F5*3</f>
        <v>0.0234375</v>
      </c>
      <c r="E5" s="23">
        <f>F5*2</f>
        <v>0.015625</v>
      </c>
      <c r="F5" s="24">
        <f>A5</f>
        <v>0.0078125</v>
      </c>
      <c r="G5" s="18">
        <f aca="true" t="shared" si="1" ref="G5:P14">(($A5+G$58)^2*G$55+($A5+G$58)*G$56+G$57)</f>
        <v>84.96689437479391</v>
      </c>
      <c r="H5" s="18">
        <f t="shared" si="1"/>
        <v>108.60667047083194</v>
      </c>
      <c r="I5" s="18">
        <f t="shared" si="1"/>
        <v>135.92625621236962</v>
      </c>
      <c r="J5" s="18">
        <f t="shared" si="1"/>
        <v>168.1247211105896</v>
      </c>
      <c r="K5" s="18">
        <f t="shared" si="1"/>
        <v>199.13295499844912</v>
      </c>
      <c r="L5" s="18">
        <f t="shared" si="1"/>
        <v>258.98786290602715</v>
      </c>
      <c r="M5" s="18">
        <f t="shared" si="1"/>
        <v>331.21938838673327</v>
      </c>
      <c r="N5" s="18">
        <f t="shared" si="1"/>
        <v>466.41374754750484</v>
      </c>
      <c r="O5" s="18">
        <f t="shared" si="1"/>
        <v>614.2914931721209</v>
      </c>
      <c r="P5" s="18">
        <f t="shared" si="1"/>
        <v>804.8863501916401</v>
      </c>
      <c r="Q5" s="18">
        <f aca="true" t="shared" si="2" ref="Q5:AC14">(($A5+Q$58)^2*Q$55+($A5+Q$58)*Q$56+Q$57)</f>
        <v>1063.0363345387618</v>
      </c>
      <c r="R5" s="18">
        <f t="shared" si="2"/>
        <v>1396.5660348968634</v>
      </c>
      <c r="S5" s="18">
        <f t="shared" si="2"/>
        <v>1870.722608011397</v>
      </c>
      <c r="T5" s="18">
        <f t="shared" si="2"/>
        <v>2466.2096354908253</v>
      </c>
      <c r="U5" s="18">
        <f t="shared" si="2"/>
        <v>3285.748851527946</v>
      </c>
      <c r="V5" s="18">
        <f t="shared" si="2"/>
        <v>4563.807536165083</v>
      </c>
      <c r="W5" s="18">
        <f t="shared" si="2"/>
        <v>6284.915000308004</v>
      </c>
      <c r="X5" s="18">
        <f t="shared" si="2"/>
        <v>7630.553695335466</v>
      </c>
      <c r="Y5" s="18">
        <f t="shared" si="2"/>
        <v>10418.575809279422</v>
      </c>
      <c r="Z5" s="18">
        <f t="shared" si="2"/>
        <v>13483.850636448296</v>
      </c>
      <c r="AA5" s="18">
        <f t="shared" si="2"/>
        <v>16834.95294812918</v>
      </c>
      <c r="AB5" s="18">
        <f t="shared" si="2"/>
        <v>24511.82388645191</v>
      </c>
      <c r="AC5" s="18">
        <f t="shared" si="2"/>
        <v>29140.04605070556</v>
      </c>
      <c r="AD5" s="128"/>
    </row>
    <row r="6" spans="1:30" ht="16.5" customHeight="1">
      <c r="A6" s="26">
        <v>0.015625</v>
      </c>
      <c r="B6" s="20">
        <f>F6*6</f>
        <v>0.09375</v>
      </c>
      <c r="C6" s="21">
        <f>F6*4</f>
        <v>0.0625</v>
      </c>
      <c r="D6" s="22">
        <f>F6*3</f>
        <v>0.046875</v>
      </c>
      <c r="E6" s="23">
        <f>F6*2</f>
        <v>0.03125</v>
      </c>
      <c r="F6" s="24">
        <f>A6</f>
        <v>0.015625</v>
      </c>
      <c r="G6" s="18">
        <f t="shared" si="1"/>
        <v>86.68054263255758</v>
      </c>
      <c r="H6" s="18">
        <f t="shared" si="1"/>
        <v>110.8184536874212</v>
      </c>
      <c r="I6" s="18">
        <f t="shared" si="1"/>
        <v>138.6972763164702</v>
      </c>
      <c r="J6" s="18">
        <f t="shared" si="1"/>
        <v>171.57721332232478</v>
      </c>
      <c r="K6" s="18">
        <f t="shared" si="1"/>
        <v>203.31171619174407</v>
      </c>
      <c r="L6" s="18">
        <f t="shared" si="1"/>
        <v>264.19739430225053</v>
      </c>
      <c r="M6" s="18">
        <f t="shared" si="1"/>
        <v>338.0496251635657</v>
      </c>
      <c r="N6" s="18">
        <f t="shared" si="1"/>
        <v>476.1235832351171</v>
      </c>
      <c r="O6" s="18">
        <f t="shared" si="1"/>
        <v>627.1206252051263</v>
      </c>
      <c r="P6" s="18">
        <f t="shared" si="1"/>
        <v>821.1431628311382</v>
      </c>
      <c r="Q6" s="18">
        <f t="shared" si="2"/>
        <v>1084.8205867766922</v>
      </c>
      <c r="R6" s="18">
        <f t="shared" si="2"/>
        <v>1423.342469731551</v>
      </c>
      <c r="S6" s="18">
        <f t="shared" si="2"/>
        <v>1904.482236890851</v>
      </c>
      <c r="T6" s="18">
        <f t="shared" si="2"/>
        <v>2509.1388047526616</v>
      </c>
      <c r="U6" s="18">
        <f t="shared" si="2"/>
        <v>3339.884802055915</v>
      </c>
      <c r="V6" s="18">
        <f t="shared" si="2"/>
        <v>4641.866682076989</v>
      </c>
      <c r="W6" s="18">
        <f t="shared" si="2"/>
        <v>6403.336512462456</v>
      </c>
      <c r="X6" s="18">
        <f t="shared" si="2"/>
        <v>7760.839540945344</v>
      </c>
      <c r="Y6" s="18">
        <f t="shared" si="2"/>
        <v>10575.592761801829</v>
      </c>
      <c r="Z6" s="18">
        <f t="shared" si="2"/>
        <v>13753.422416805624</v>
      </c>
      <c r="AA6" s="18">
        <f t="shared" si="2"/>
        <v>17134.362684089665</v>
      </c>
      <c r="AB6" s="18">
        <f t="shared" si="2"/>
        <v>24874.288959872105</v>
      </c>
      <c r="AC6" s="18">
        <f t="shared" si="2"/>
        <v>29542.089106139636</v>
      </c>
      <c r="AD6" s="128"/>
    </row>
    <row r="7" spans="1:30" ht="16.5" customHeight="1">
      <c r="A7" s="26">
        <v>0.0234375</v>
      </c>
      <c r="B7" s="27" t="s">
        <v>81</v>
      </c>
      <c r="C7" s="28" t="s">
        <v>81</v>
      </c>
      <c r="D7" s="29"/>
      <c r="E7" s="30"/>
      <c r="F7" s="31"/>
      <c r="G7" s="18">
        <f t="shared" si="1"/>
        <v>88.38058035565327</v>
      </c>
      <c r="H7" s="18">
        <f t="shared" si="1"/>
        <v>113.01593181489912</v>
      </c>
      <c r="I7" s="18">
        <f t="shared" si="1"/>
        <v>141.4503550155415</v>
      </c>
      <c r="J7" s="18">
        <f t="shared" si="1"/>
        <v>175.00718156433337</v>
      </c>
      <c r="K7" s="18">
        <f t="shared" si="1"/>
        <v>207.4625932517382</v>
      </c>
      <c r="L7" s="18">
        <f t="shared" si="1"/>
        <v>269.3736627394896</v>
      </c>
      <c r="M7" s="18">
        <f t="shared" si="1"/>
        <v>344.8351068549489</v>
      </c>
      <c r="N7" s="18">
        <f t="shared" si="1"/>
        <v>485.76916326477044</v>
      </c>
      <c r="O7" s="18">
        <f t="shared" si="1"/>
        <v>639.86457732236</v>
      </c>
      <c r="P7" s="18">
        <f t="shared" si="1"/>
        <v>837.2957313422182</v>
      </c>
      <c r="Q7" s="18">
        <f t="shared" si="2"/>
        <v>1106.463027738988</v>
      </c>
      <c r="R7" s="18">
        <f t="shared" si="2"/>
        <v>1449.95625100911</v>
      </c>
      <c r="S7" s="18">
        <f t="shared" si="2"/>
        <v>1938.0492804907642</v>
      </c>
      <c r="T7" s="18">
        <f t="shared" si="2"/>
        <v>2551.8320587898884</v>
      </c>
      <c r="U7" s="18">
        <f t="shared" si="2"/>
        <v>3393.6666938729463</v>
      </c>
      <c r="V7" s="18">
        <f t="shared" si="2"/>
        <v>4719.504579824833</v>
      </c>
      <c r="W7" s="18">
        <f t="shared" si="2"/>
        <v>6521.051556516322</v>
      </c>
      <c r="X7" s="18">
        <f t="shared" si="2"/>
        <v>7890.4235590967255</v>
      </c>
      <c r="Y7" s="18">
        <f t="shared" si="2"/>
        <v>10731.866110817158</v>
      </c>
      <c r="Z7" s="18">
        <f t="shared" si="2"/>
        <v>14021.283904444444</v>
      </c>
      <c r="AA7" s="18">
        <f t="shared" si="2"/>
        <v>17432.090018460793</v>
      </c>
      <c r="AB7" s="18">
        <f t="shared" si="2"/>
        <v>25235.070705977847</v>
      </c>
      <c r="AC7" s="18">
        <f t="shared" si="2"/>
        <v>29942.393508972393</v>
      </c>
      <c r="AD7" s="128"/>
    </row>
    <row r="8" spans="1:30" ht="16.5" customHeight="1">
      <c r="A8" s="26">
        <v>0.03125</v>
      </c>
      <c r="B8" s="20">
        <f>F8*6</f>
        <v>0.1875</v>
      </c>
      <c r="C8" s="21">
        <f>F8*4</f>
        <v>0.125</v>
      </c>
      <c r="D8" s="22">
        <f>F8*3</f>
        <v>0.09375</v>
      </c>
      <c r="E8" s="23">
        <f>F8*2</f>
        <v>0.0625</v>
      </c>
      <c r="F8" s="24">
        <f>A8</f>
        <v>0.03125</v>
      </c>
      <c r="G8" s="18">
        <f t="shared" si="1"/>
        <v>90.06700754408101</v>
      </c>
      <c r="H8" s="18">
        <f t="shared" si="1"/>
        <v>115.19910485326574</v>
      </c>
      <c r="I8" s="18">
        <f t="shared" si="1"/>
        <v>144.18549230958348</v>
      </c>
      <c r="J8" s="18">
        <f t="shared" si="1"/>
        <v>178.41462583661541</v>
      </c>
      <c r="K8" s="18">
        <f t="shared" si="1"/>
        <v>211.58558617843156</v>
      </c>
      <c r="L8" s="18">
        <f t="shared" si="1"/>
        <v>274.5166682177443</v>
      </c>
      <c r="M8" s="18">
        <f t="shared" si="1"/>
        <v>351.5758334608829</v>
      </c>
      <c r="N8" s="18">
        <f t="shared" si="1"/>
        <v>495.3504876364648</v>
      </c>
      <c r="O8" s="18">
        <f t="shared" si="1"/>
        <v>652.5233495238222</v>
      </c>
      <c r="P8" s="18">
        <f t="shared" si="1"/>
        <v>853.3440557248803</v>
      </c>
      <c r="Q8" s="18">
        <f t="shared" si="2"/>
        <v>1127.9636574256494</v>
      </c>
      <c r="R8" s="18">
        <f t="shared" si="2"/>
        <v>1476.4073787295404</v>
      </c>
      <c r="S8" s="18">
        <f t="shared" si="2"/>
        <v>1971.4237388111362</v>
      </c>
      <c r="T8" s="18">
        <f t="shared" si="2"/>
        <v>2594.289397602505</v>
      </c>
      <c r="U8" s="18">
        <f t="shared" si="2"/>
        <v>3447.0945269790395</v>
      </c>
      <c r="V8" s="18">
        <f t="shared" si="2"/>
        <v>4796.721229408614</v>
      </c>
      <c r="W8" s="18">
        <f t="shared" si="2"/>
        <v>6638.060132469604</v>
      </c>
      <c r="X8" s="18">
        <f t="shared" si="2"/>
        <v>8019.30574978961</v>
      </c>
      <c r="Y8" s="18">
        <f t="shared" si="2"/>
        <v>10887.395856325404</v>
      </c>
      <c r="Z8" s="18">
        <f t="shared" si="2"/>
        <v>14287.43509936476</v>
      </c>
      <c r="AA8" s="18">
        <f t="shared" si="2"/>
        <v>17728.13495124257</v>
      </c>
      <c r="AB8" s="18">
        <f t="shared" si="2"/>
        <v>25594.169124769138</v>
      </c>
      <c r="AC8" s="18">
        <f t="shared" si="2"/>
        <v>30340.959259203835</v>
      </c>
      <c r="AD8" s="128"/>
    </row>
    <row r="9" spans="1:30" ht="16.5" customHeight="1">
      <c r="A9" s="26">
        <v>0.0390625</v>
      </c>
      <c r="B9" s="27" t="s">
        <v>81</v>
      </c>
      <c r="C9" s="28" t="s">
        <v>81</v>
      </c>
      <c r="D9" s="29"/>
      <c r="E9" s="30"/>
      <c r="F9" s="31"/>
      <c r="G9" s="18">
        <f t="shared" si="1"/>
        <v>91.73982419784078</v>
      </c>
      <c r="H9" s="18">
        <f t="shared" si="1"/>
        <v>117.36797280252101</v>
      </c>
      <c r="I9" s="18">
        <f t="shared" si="1"/>
        <v>146.9026881985962</v>
      </c>
      <c r="J9" s="18">
        <f t="shared" si="1"/>
        <v>181.7995461391709</v>
      </c>
      <c r="K9" s="18">
        <f t="shared" si="1"/>
        <v>215.6806949718241</v>
      </c>
      <c r="L9" s="18">
        <f t="shared" si="1"/>
        <v>279.6264107370146</v>
      </c>
      <c r="M9" s="18">
        <f t="shared" si="1"/>
        <v>358.2718049813676</v>
      </c>
      <c r="N9" s="18">
        <f t="shared" si="1"/>
        <v>504.8675563502002</v>
      </c>
      <c r="O9" s="18">
        <f t="shared" si="1"/>
        <v>665.096941809513</v>
      </c>
      <c r="P9" s="18">
        <f t="shared" si="1"/>
        <v>869.2881359791245</v>
      </c>
      <c r="Q9" s="18">
        <f t="shared" si="2"/>
        <v>1149.322475836676</v>
      </c>
      <c r="R9" s="18">
        <f t="shared" si="2"/>
        <v>1502.6958528928415</v>
      </c>
      <c r="S9" s="18">
        <f t="shared" si="2"/>
        <v>2004.6056118519673</v>
      </c>
      <c r="T9" s="18">
        <f t="shared" si="2"/>
        <v>2636.5108211905126</v>
      </c>
      <c r="U9" s="18">
        <f t="shared" si="2"/>
        <v>3500.168301374196</v>
      </c>
      <c r="V9" s="18">
        <f t="shared" si="2"/>
        <v>4873.516630828332</v>
      </c>
      <c r="W9" s="18">
        <f t="shared" si="2"/>
        <v>6754.362240322297</v>
      </c>
      <c r="X9" s="18">
        <f t="shared" si="2"/>
        <v>8147.486113024001</v>
      </c>
      <c r="Y9" s="18">
        <f t="shared" si="2"/>
        <v>11042.18199832657</v>
      </c>
      <c r="Z9" s="18">
        <f t="shared" si="2"/>
        <v>14551.87600156657</v>
      </c>
      <c r="AA9" s="18">
        <f t="shared" si="2"/>
        <v>18022.49748243499</v>
      </c>
      <c r="AB9" s="18">
        <f t="shared" si="2"/>
        <v>25951.584216245974</v>
      </c>
      <c r="AC9" s="18">
        <f t="shared" si="2"/>
        <v>30737.786356833956</v>
      </c>
      <c r="AD9" s="128"/>
    </row>
    <row r="10" spans="1:30" ht="16.5" customHeight="1">
      <c r="A10" s="26">
        <v>0.046875</v>
      </c>
      <c r="B10" s="20">
        <f>F10*6</f>
        <v>0.28125</v>
      </c>
      <c r="C10" s="21">
        <f>F10*4</f>
        <v>0.1875</v>
      </c>
      <c r="D10" s="22">
        <f>F10*3</f>
        <v>0.140625</v>
      </c>
      <c r="E10" s="23">
        <f>F10*2</f>
        <v>0.09375</v>
      </c>
      <c r="F10" s="24">
        <f>A10</f>
        <v>0.046875</v>
      </c>
      <c r="G10" s="18">
        <f t="shared" si="1"/>
        <v>93.39903031693258</v>
      </c>
      <c r="H10" s="18">
        <f t="shared" si="1"/>
        <v>119.52253566266496</v>
      </c>
      <c r="I10" s="18">
        <f t="shared" si="1"/>
        <v>149.6019426825796</v>
      </c>
      <c r="J10" s="18">
        <f t="shared" si="1"/>
        <v>185.1619424719998</v>
      </c>
      <c r="K10" s="18">
        <f t="shared" si="1"/>
        <v>219.74791963191592</v>
      </c>
      <c r="L10" s="18">
        <f t="shared" si="1"/>
        <v>284.7028902973006</v>
      </c>
      <c r="M10" s="18">
        <f t="shared" si="1"/>
        <v>364.92302141640323</v>
      </c>
      <c r="N10" s="18">
        <f t="shared" si="1"/>
        <v>514.3203694059765</v>
      </c>
      <c r="O10" s="18">
        <f t="shared" si="1"/>
        <v>677.5853541794324</v>
      </c>
      <c r="P10" s="18">
        <f t="shared" si="1"/>
        <v>885.1279721049506</v>
      </c>
      <c r="Q10" s="18">
        <f t="shared" si="2"/>
        <v>1170.5394829720674</v>
      </c>
      <c r="R10" s="18">
        <f t="shared" si="2"/>
        <v>1528.8216734990135</v>
      </c>
      <c r="S10" s="18">
        <f t="shared" si="2"/>
        <v>2037.5948996132572</v>
      </c>
      <c r="T10" s="18">
        <f t="shared" si="2"/>
        <v>2678.4963295539114</v>
      </c>
      <c r="U10" s="18">
        <f t="shared" si="2"/>
        <v>3552.888017058415</v>
      </c>
      <c r="V10" s="18">
        <f t="shared" si="2"/>
        <v>4949.890784083988</v>
      </c>
      <c r="W10" s="18">
        <f t="shared" si="2"/>
        <v>6869.957880074407</v>
      </c>
      <c r="X10" s="18">
        <f t="shared" si="2"/>
        <v>8274.964648799894</v>
      </c>
      <c r="Y10" s="18">
        <f t="shared" si="2"/>
        <v>11196.224536820657</v>
      </c>
      <c r="Z10" s="18">
        <f t="shared" si="2"/>
        <v>14814.606611049874</v>
      </c>
      <c r="AA10" s="18">
        <f t="shared" si="2"/>
        <v>18315.17761203805</v>
      </c>
      <c r="AB10" s="18">
        <f t="shared" si="2"/>
        <v>26307.315980408355</v>
      </c>
      <c r="AC10" s="18">
        <f t="shared" si="2"/>
        <v>31132.874801862756</v>
      </c>
      <c r="AD10" s="128"/>
    </row>
    <row r="11" spans="1:30" ht="16.5" customHeight="1">
      <c r="A11" s="26">
        <v>0.0546875</v>
      </c>
      <c r="B11" s="27" t="s">
        <v>81</v>
      </c>
      <c r="C11" s="28" t="s">
        <v>81</v>
      </c>
      <c r="D11" s="29"/>
      <c r="E11" s="30"/>
      <c r="F11" s="31"/>
      <c r="G11" s="18">
        <f t="shared" si="1"/>
        <v>95.0446259013564</v>
      </c>
      <c r="H11" s="18">
        <f t="shared" si="1"/>
        <v>121.66279343369757</v>
      </c>
      <c r="I11" s="18">
        <f t="shared" si="1"/>
        <v>152.2832557615337</v>
      </c>
      <c r="J11" s="18">
        <f t="shared" si="1"/>
        <v>188.50181483510212</v>
      </c>
      <c r="K11" s="18">
        <f t="shared" si="1"/>
        <v>223.78726015870694</v>
      </c>
      <c r="L11" s="18">
        <f t="shared" si="1"/>
        <v>289.74610689860214</v>
      </c>
      <c r="M11" s="18">
        <f t="shared" si="1"/>
        <v>371.52948276598954</v>
      </c>
      <c r="N11" s="18">
        <f t="shared" si="1"/>
        <v>523.7089268037939</v>
      </c>
      <c r="O11" s="18">
        <f t="shared" si="1"/>
        <v>689.9885866335803</v>
      </c>
      <c r="P11" s="18">
        <f t="shared" si="1"/>
        <v>900.8635641023589</v>
      </c>
      <c r="Q11" s="18">
        <f t="shared" si="2"/>
        <v>1191.6146788318244</v>
      </c>
      <c r="R11" s="18">
        <f t="shared" si="2"/>
        <v>1554.784840548057</v>
      </c>
      <c r="S11" s="18">
        <f t="shared" si="2"/>
        <v>2070.3916020950064</v>
      </c>
      <c r="T11" s="18">
        <f t="shared" si="2"/>
        <v>2720.2459226927003</v>
      </c>
      <c r="U11" s="18">
        <f t="shared" si="2"/>
        <v>3605.253674031696</v>
      </c>
      <c r="V11" s="18">
        <f t="shared" si="2"/>
        <v>5025.843689175583</v>
      </c>
      <c r="W11" s="18">
        <f t="shared" si="2"/>
        <v>6984.847051725928</v>
      </c>
      <c r="X11" s="18">
        <f t="shared" si="2"/>
        <v>8401.741357117293</v>
      </c>
      <c r="Y11" s="18">
        <f t="shared" si="2"/>
        <v>11349.523471807666</v>
      </c>
      <c r="Z11" s="18">
        <f t="shared" si="2"/>
        <v>15075.626927814672</v>
      </c>
      <c r="AA11" s="18">
        <f t="shared" si="2"/>
        <v>18606.175340051763</v>
      </c>
      <c r="AB11" s="18">
        <f t="shared" si="2"/>
        <v>26661.364417256285</v>
      </c>
      <c r="AC11" s="18">
        <f t="shared" si="2"/>
        <v>31526.224594290237</v>
      </c>
      <c r="AD11" s="128"/>
    </row>
    <row r="12" spans="1:30" ht="16.5" customHeight="1">
      <c r="A12" s="26">
        <v>0.0625</v>
      </c>
      <c r="B12" s="20">
        <f>F12*6</f>
        <v>0.375</v>
      </c>
      <c r="C12" s="21">
        <f>F12*4</f>
        <v>0.25</v>
      </c>
      <c r="D12" s="22">
        <f>F12*3</f>
        <v>0.1875</v>
      </c>
      <c r="E12" s="23">
        <f>F12*2</f>
        <v>0.125</v>
      </c>
      <c r="F12" s="24">
        <f>A12</f>
        <v>0.0625</v>
      </c>
      <c r="G12" s="18">
        <f t="shared" si="1"/>
        <v>96.67661095111227</v>
      </c>
      <c r="H12" s="18">
        <f t="shared" si="1"/>
        <v>123.78874611561886</v>
      </c>
      <c r="I12" s="18">
        <f t="shared" si="1"/>
        <v>154.9466274354585</v>
      </c>
      <c r="J12" s="18">
        <f t="shared" si="1"/>
        <v>191.81916322847792</v>
      </c>
      <c r="K12" s="18">
        <f t="shared" si="1"/>
        <v>227.79871655219716</v>
      </c>
      <c r="L12" s="18">
        <f t="shared" si="1"/>
        <v>294.7560605409193</v>
      </c>
      <c r="M12" s="18">
        <f t="shared" si="1"/>
        <v>378.09118903012666</v>
      </c>
      <c r="N12" s="18">
        <f t="shared" si="1"/>
        <v>533.0332285436523</v>
      </c>
      <c r="O12" s="18">
        <f t="shared" si="1"/>
        <v>702.3066391719567</v>
      </c>
      <c r="P12" s="18">
        <f t="shared" si="1"/>
        <v>916.4949119713491</v>
      </c>
      <c r="Q12" s="18">
        <f t="shared" si="2"/>
        <v>1212.5480634159462</v>
      </c>
      <c r="R12" s="18">
        <f t="shared" si="2"/>
        <v>1580.5853540399714</v>
      </c>
      <c r="S12" s="18">
        <f t="shared" si="2"/>
        <v>2102.9957192972142</v>
      </c>
      <c r="T12" s="18">
        <f t="shared" si="2"/>
        <v>2761.75960060688</v>
      </c>
      <c r="U12" s="18">
        <f t="shared" si="2"/>
        <v>3657.2652722940397</v>
      </c>
      <c r="V12" s="18">
        <f t="shared" si="2"/>
        <v>5101.375346103115</v>
      </c>
      <c r="W12" s="18">
        <f t="shared" si="2"/>
        <v>7099.029755276865</v>
      </c>
      <c r="X12" s="18">
        <f t="shared" si="2"/>
        <v>8527.816237976192</v>
      </c>
      <c r="Y12" s="18">
        <f t="shared" si="2"/>
        <v>11502.078803287592</v>
      </c>
      <c r="Z12" s="18">
        <f t="shared" si="2"/>
        <v>15334.936951860964</v>
      </c>
      <c r="AA12" s="18">
        <f t="shared" si="2"/>
        <v>18895.49066647611</v>
      </c>
      <c r="AB12" s="18">
        <f t="shared" si="2"/>
        <v>27013.729526789764</v>
      </c>
      <c r="AC12" s="18">
        <f t="shared" si="2"/>
        <v>31917.83573411641</v>
      </c>
      <c r="AD12" s="128"/>
    </row>
    <row r="13" spans="1:30" ht="16.5" customHeight="1">
      <c r="A13" s="26">
        <v>0.0703125</v>
      </c>
      <c r="B13" s="27" t="s">
        <v>81</v>
      </c>
      <c r="C13" s="28" t="s">
        <v>81</v>
      </c>
      <c r="D13" s="29"/>
      <c r="E13" s="30"/>
      <c r="F13" s="31"/>
      <c r="G13" s="18">
        <f t="shared" si="1"/>
        <v>98.29498546620015</v>
      </c>
      <c r="H13" s="18">
        <f t="shared" si="1"/>
        <v>125.90039370842882</v>
      </c>
      <c r="I13" s="18">
        <f t="shared" si="1"/>
        <v>157.592057704354</v>
      </c>
      <c r="J13" s="18">
        <f t="shared" si="1"/>
        <v>195.11398765212712</v>
      </c>
      <c r="K13" s="18">
        <f t="shared" si="1"/>
        <v>231.7822888123866</v>
      </c>
      <c r="L13" s="18">
        <f t="shared" si="1"/>
        <v>299.7327512242521</v>
      </c>
      <c r="M13" s="18">
        <f t="shared" si="1"/>
        <v>384.6081402088146</v>
      </c>
      <c r="N13" s="18">
        <f t="shared" si="1"/>
        <v>542.2932746255516</v>
      </c>
      <c r="O13" s="18">
        <f t="shared" si="1"/>
        <v>714.5395117945616</v>
      </c>
      <c r="P13" s="18">
        <f t="shared" si="1"/>
        <v>932.0220157119214</v>
      </c>
      <c r="Q13" s="18">
        <f t="shared" si="2"/>
        <v>1233.3396367244336</v>
      </c>
      <c r="R13" s="18">
        <f t="shared" si="2"/>
        <v>1606.2232139747568</v>
      </c>
      <c r="S13" s="18">
        <f t="shared" si="2"/>
        <v>2135.4072512198813</v>
      </c>
      <c r="T13" s="18">
        <f t="shared" si="2"/>
        <v>2803.0373632964506</v>
      </c>
      <c r="U13" s="18">
        <f t="shared" si="2"/>
        <v>3708.922811845446</v>
      </c>
      <c r="V13" s="18">
        <f t="shared" si="2"/>
        <v>5176.485754866583</v>
      </c>
      <c r="W13" s="18">
        <f t="shared" si="2"/>
        <v>7212.505990727217</v>
      </c>
      <c r="X13" s="18">
        <f t="shared" si="2"/>
        <v>8653.189291376597</v>
      </c>
      <c r="Y13" s="18">
        <f t="shared" si="2"/>
        <v>11653.890531260438</v>
      </c>
      <c r="Z13" s="18">
        <f t="shared" si="2"/>
        <v>15592.53668318875</v>
      </c>
      <c r="AA13" s="18">
        <f t="shared" si="2"/>
        <v>19183.12359131111</v>
      </c>
      <c r="AB13" s="18">
        <f t="shared" si="2"/>
        <v>27364.411309008785</v>
      </c>
      <c r="AC13" s="18">
        <f t="shared" si="2"/>
        <v>32307.708221341254</v>
      </c>
      <c r="AD13" s="128"/>
    </row>
    <row r="14" spans="1:30" ht="16.5" customHeight="1">
      <c r="A14" s="26">
        <v>0.078125</v>
      </c>
      <c r="B14" s="20">
        <f>F14*6</f>
        <v>0.46875</v>
      </c>
      <c r="C14" s="21">
        <f>F14*4</f>
        <v>0.3125</v>
      </c>
      <c r="D14" s="22">
        <f>F14*3</f>
        <v>0.234375</v>
      </c>
      <c r="E14" s="23">
        <f>F14*2</f>
        <v>0.15625</v>
      </c>
      <c r="F14" s="24">
        <f>A14</f>
        <v>0.078125</v>
      </c>
      <c r="G14" s="18">
        <f t="shared" si="1"/>
        <v>99.89974944662008</v>
      </c>
      <c r="H14" s="18">
        <f t="shared" si="1"/>
        <v>127.99773621212745</v>
      </c>
      <c r="I14" s="18">
        <f t="shared" si="1"/>
        <v>160.21954656822024</v>
      </c>
      <c r="J14" s="18">
        <f t="shared" si="1"/>
        <v>198.3862881060498</v>
      </c>
      <c r="K14" s="18">
        <f t="shared" si="1"/>
        <v>235.73797693927528</v>
      </c>
      <c r="L14" s="18">
        <f t="shared" si="1"/>
        <v>304.6761789486006</v>
      </c>
      <c r="M14" s="18">
        <f t="shared" si="1"/>
        <v>391.0803363020532</v>
      </c>
      <c r="N14" s="18">
        <f t="shared" si="1"/>
        <v>551.4890650494921</v>
      </c>
      <c r="O14" s="18">
        <f t="shared" si="1"/>
        <v>726.687204501395</v>
      </c>
      <c r="P14" s="18">
        <f t="shared" si="1"/>
        <v>947.4448753240757</v>
      </c>
      <c r="Q14" s="18">
        <f t="shared" si="2"/>
        <v>1253.9893987572862</v>
      </c>
      <c r="R14" s="18">
        <f t="shared" si="2"/>
        <v>1631.6984203524137</v>
      </c>
      <c r="S14" s="18">
        <f t="shared" si="2"/>
        <v>2167.6261978630073</v>
      </c>
      <c r="T14" s="18">
        <f t="shared" si="2"/>
        <v>2844.0792107614116</v>
      </c>
      <c r="U14" s="18">
        <f t="shared" si="2"/>
        <v>3760.226292685915</v>
      </c>
      <c r="V14" s="18">
        <f t="shared" si="2"/>
        <v>5251.174915465989</v>
      </c>
      <c r="W14" s="18">
        <f t="shared" si="2"/>
        <v>7325.275758076981</v>
      </c>
      <c r="X14" s="18">
        <f t="shared" si="2"/>
        <v>8777.860517318506</v>
      </c>
      <c r="Y14" s="18">
        <f t="shared" si="2"/>
        <v>11804.958655726205</v>
      </c>
      <c r="Z14" s="18">
        <f t="shared" si="2"/>
        <v>15848.426121798031</v>
      </c>
      <c r="AA14" s="18">
        <f t="shared" si="2"/>
        <v>19469.07411455675</v>
      </c>
      <c r="AB14" s="18">
        <f t="shared" si="2"/>
        <v>27713.409763913358</v>
      </c>
      <c r="AC14" s="18">
        <f t="shared" si="2"/>
        <v>32695.84205596478</v>
      </c>
      <c r="AD14" s="128"/>
    </row>
    <row r="15" spans="1:30" ht="16.5" customHeight="1">
      <c r="A15" s="26">
        <v>0.0859375</v>
      </c>
      <c r="B15" s="27" t="s">
        <v>81</v>
      </c>
      <c r="C15" s="28" t="s">
        <v>81</v>
      </c>
      <c r="D15" s="29"/>
      <c r="E15" s="30"/>
      <c r="F15" s="31"/>
      <c r="G15" s="18">
        <f aca="true" t="shared" si="3" ref="G15:P24">(($A15+G$58)^2*G$55+($A15+G$58)*G$56+G$57)</f>
        <v>101.49090289237202</v>
      </c>
      <c r="H15" s="18">
        <f t="shared" si="3"/>
        <v>130.08077362671474</v>
      </c>
      <c r="I15" s="18">
        <f t="shared" si="3"/>
        <v>162.82909402705712</v>
      </c>
      <c r="J15" s="18">
        <f t="shared" si="3"/>
        <v>201.63606459024587</v>
      </c>
      <c r="K15" s="18">
        <f t="shared" si="3"/>
        <v>239.66578093286319</v>
      </c>
      <c r="L15" s="18">
        <f t="shared" si="3"/>
        <v>309.58634371396465</v>
      </c>
      <c r="M15" s="18">
        <f t="shared" si="3"/>
        <v>397.5077773098426</v>
      </c>
      <c r="N15" s="18">
        <f t="shared" si="3"/>
        <v>560.6205998154736</v>
      </c>
      <c r="O15" s="18">
        <f t="shared" si="3"/>
        <v>738.7497172924568</v>
      </c>
      <c r="P15" s="18">
        <f t="shared" si="3"/>
        <v>962.763490807812</v>
      </c>
      <c r="Q15" s="18">
        <f aca="true" t="shared" si="4" ref="Q15:AC24">(($A15+Q$58)^2*Q$55+($A15+Q$58)*Q$56+Q$57)</f>
        <v>1274.4973495145039</v>
      </c>
      <c r="R15" s="18">
        <f t="shared" si="4"/>
        <v>1657.0109731729415</v>
      </c>
      <c r="S15" s="18">
        <f t="shared" si="4"/>
        <v>2199.652559226592</v>
      </c>
      <c r="T15" s="18">
        <f t="shared" si="4"/>
        <v>2884.885143001763</v>
      </c>
      <c r="U15" s="18">
        <f t="shared" si="4"/>
        <v>3811.175714815446</v>
      </c>
      <c r="V15" s="18">
        <f t="shared" si="4"/>
        <v>5325.442827901333</v>
      </c>
      <c r="W15" s="18">
        <f t="shared" si="4"/>
        <v>7437.33905732616</v>
      </c>
      <c r="X15" s="18">
        <f t="shared" si="4"/>
        <v>8901.82991580192</v>
      </c>
      <c r="Y15" s="18">
        <f t="shared" si="4"/>
        <v>11955.283176684892</v>
      </c>
      <c r="Z15" s="18">
        <f t="shared" si="4"/>
        <v>16102.605267688803</v>
      </c>
      <c r="AA15" s="18">
        <f t="shared" si="4"/>
        <v>19753.342236213037</v>
      </c>
      <c r="AB15" s="18">
        <f t="shared" si="4"/>
        <v>28060.724891503472</v>
      </c>
      <c r="AC15" s="18">
        <f t="shared" si="4"/>
        <v>33082.23723798699</v>
      </c>
      <c r="AD15" s="128"/>
    </row>
    <row r="16" spans="1:30" ht="14.25" customHeight="1">
      <c r="A16" s="26">
        <v>0.09375</v>
      </c>
      <c r="B16" s="20">
        <f>F16*6</f>
        <v>0.5625</v>
      </c>
      <c r="C16" s="21">
        <f>F16*4</f>
        <v>0.375</v>
      </c>
      <c r="D16" s="22">
        <f>F16*3</f>
        <v>0.28125</v>
      </c>
      <c r="E16" s="23">
        <f>F16*2</f>
        <v>0.1875</v>
      </c>
      <c r="F16" s="24">
        <f>A16</f>
        <v>0.09375</v>
      </c>
      <c r="G16" s="18">
        <f t="shared" si="3"/>
        <v>103.06844580345602</v>
      </c>
      <c r="H16" s="18">
        <f t="shared" si="3"/>
        <v>132.14950595219074</v>
      </c>
      <c r="I16" s="18">
        <f t="shared" si="3"/>
        <v>165.42070008086475</v>
      </c>
      <c r="J16" s="18">
        <f t="shared" si="3"/>
        <v>204.8633171047154</v>
      </c>
      <c r="K16" s="18">
        <f t="shared" si="3"/>
        <v>243.56570079315028</v>
      </c>
      <c r="L16" s="18">
        <f t="shared" si="3"/>
        <v>314.4632455203443</v>
      </c>
      <c r="M16" s="18">
        <f t="shared" si="3"/>
        <v>403.8904632321829</v>
      </c>
      <c r="N16" s="18">
        <f t="shared" si="3"/>
        <v>569.687878923496</v>
      </c>
      <c r="O16" s="18">
        <f t="shared" si="3"/>
        <v>750.7270501677472</v>
      </c>
      <c r="P16" s="18">
        <f t="shared" si="3"/>
        <v>977.9778621631303</v>
      </c>
      <c r="Q16" s="18">
        <f t="shared" si="4"/>
        <v>1294.863488996087</v>
      </c>
      <c r="R16" s="18">
        <f t="shared" si="4"/>
        <v>1682.1608724363402</v>
      </c>
      <c r="S16" s="18">
        <f t="shared" si="4"/>
        <v>2231.486335310636</v>
      </c>
      <c r="T16" s="18">
        <f t="shared" si="4"/>
        <v>2925.455160017505</v>
      </c>
      <c r="U16" s="18">
        <f t="shared" si="4"/>
        <v>3861.7710782340396</v>
      </c>
      <c r="V16" s="18">
        <f t="shared" si="4"/>
        <v>5399.289492172614</v>
      </c>
      <c r="W16" s="18">
        <f t="shared" si="4"/>
        <v>7548.695888474753</v>
      </c>
      <c r="X16" s="18">
        <f t="shared" si="4"/>
        <v>9025.097486826835</v>
      </c>
      <c r="Y16" s="18">
        <f t="shared" si="4"/>
        <v>12104.864094136497</v>
      </c>
      <c r="Z16" s="18">
        <f t="shared" si="4"/>
        <v>16355.074120861074</v>
      </c>
      <c r="AA16" s="18">
        <f t="shared" si="4"/>
        <v>20035.927956279967</v>
      </c>
      <c r="AB16" s="18">
        <f t="shared" si="4"/>
        <v>28406.356691779136</v>
      </c>
      <c r="AC16" s="18">
        <f t="shared" si="4"/>
        <v>33466.893767407884</v>
      </c>
      <c r="AD16" s="128"/>
    </row>
    <row r="17" spans="1:30" ht="16.5" customHeight="1">
      <c r="A17" s="26">
        <v>0.1015625</v>
      </c>
      <c r="B17" s="27" t="s">
        <v>81</v>
      </c>
      <c r="C17" s="28" t="s">
        <v>81</v>
      </c>
      <c r="D17" s="29"/>
      <c r="E17" s="30"/>
      <c r="F17" s="31"/>
      <c r="G17" s="18">
        <f t="shared" si="3"/>
        <v>104.63237817987202</v>
      </c>
      <c r="H17" s="18">
        <f t="shared" si="3"/>
        <v>134.20393318855537</v>
      </c>
      <c r="I17" s="18">
        <f t="shared" si="3"/>
        <v>167.99436472964308</v>
      </c>
      <c r="J17" s="18">
        <f t="shared" si="3"/>
        <v>208.06804564945836</v>
      </c>
      <c r="K17" s="18">
        <f t="shared" si="3"/>
        <v>247.43773652013658</v>
      </c>
      <c r="L17" s="18">
        <f t="shared" si="3"/>
        <v>319.3068843677396</v>
      </c>
      <c r="M17" s="18">
        <f t="shared" si="3"/>
        <v>410.22839406907383</v>
      </c>
      <c r="N17" s="18">
        <f t="shared" si="3"/>
        <v>578.6909023735594</v>
      </c>
      <c r="O17" s="18">
        <f t="shared" si="3"/>
        <v>762.6192031272662</v>
      </c>
      <c r="P17" s="18">
        <f t="shared" si="3"/>
        <v>993.0879893900308</v>
      </c>
      <c r="Q17" s="18">
        <f t="shared" si="4"/>
        <v>1315.087817202035</v>
      </c>
      <c r="R17" s="18">
        <f t="shared" si="4"/>
        <v>1707.1481181426102</v>
      </c>
      <c r="S17" s="18">
        <f t="shared" si="4"/>
        <v>2263.127526115139</v>
      </c>
      <c r="T17" s="18">
        <f t="shared" si="4"/>
        <v>2965.789261808638</v>
      </c>
      <c r="U17" s="18">
        <f t="shared" si="4"/>
        <v>3912.0123829416957</v>
      </c>
      <c r="V17" s="18">
        <f t="shared" si="4"/>
        <v>5472.714908279832</v>
      </c>
      <c r="W17" s="18">
        <f t="shared" si="4"/>
        <v>7659.34625152276</v>
      </c>
      <c r="X17" s="18">
        <f t="shared" si="4"/>
        <v>9147.663230393257</v>
      </c>
      <c r="Y17" s="18">
        <f t="shared" si="4"/>
        <v>12253.701408081024</v>
      </c>
      <c r="Z17" s="18">
        <f t="shared" si="4"/>
        <v>16605.832681314838</v>
      </c>
      <c r="AA17" s="18">
        <f t="shared" si="4"/>
        <v>20316.831274757544</v>
      </c>
      <c r="AB17" s="18">
        <f t="shared" si="4"/>
        <v>28750.305164740344</v>
      </c>
      <c r="AC17" s="18">
        <f t="shared" si="4"/>
        <v>33849.811644227455</v>
      </c>
      <c r="AD17" s="128"/>
    </row>
    <row r="18" spans="1:30" ht="16.5" customHeight="1">
      <c r="A18" s="26">
        <v>0.109375</v>
      </c>
      <c r="B18" s="20">
        <f>F18*6</f>
        <v>0.65625</v>
      </c>
      <c r="C18" s="21">
        <f>F18*4</f>
        <v>0.4375</v>
      </c>
      <c r="D18" s="22">
        <f>F18*3</f>
        <v>0.328125</v>
      </c>
      <c r="E18" s="23">
        <f>F18*2</f>
        <v>0.21875</v>
      </c>
      <c r="F18" s="24">
        <f>A18</f>
        <v>0.109375</v>
      </c>
      <c r="G18" s="18">
        <f t="shared" si="3"/>
        <v>106.18270002162008</v>
      </c>
      <c r="H18" s="18">
        <f t="shared" si="3"/>
        <v>136.2440553358087</v>
      </c>
      <c r="I18" s="18">
        <f t="shared" si="3"/>
        <v>170.5500879733921</v>
      </c>
      <c r="J18" s="18">
        <f t="shared" si="3"/>
        <v>211.25025022447477</v>
      </c>
      <c r="K18" s="18">
        <f t="shared" si="3"/>
        <v>251.28188811382213</v>
      </c>
      <c r="L18" s="18">
        <f t="shared" si="3"/>
        <v>324.1172602561506</v>
      </c>
      <c r="M18" s="18">
        <f t="shared" si="3"/>
        <v>416.52156982051565</v>
      </c>
      <c r="N18" s="18">
        <f t="shared" si="3"/>
        <v>587.6296701656639</v>
      </c>
      <c r="O18" s="18">
        <f t="shared" si="3"/>
        <v>774.4261761710136</v>
      </c>
      <c r="P18" s="18">
        <f t="shared" si="3"/>
        <v>1008.0938724885132</v>
      </c>
      <c r="Q18" s="18">
        <f t="shared" si="4"/>
        <v>1335.1703341323487</v>
      </c>
      <c r="R18" s="18">
        <f t="shared" si="4"/>
        <v>1731.9727102917511</v>
      </c>
      <c r="S18" s="18">
        <f t="shared" si="4"/>
        <v>2294.5761316401013</v>
      </c>
      <c r="T18" s="18">
        <f t="shared" si="4"/>
        <v>3005.8874483751615</v>
      </c>
      <c r="U18" s="18">
        <f t="shared" si="4"/>
        <v>3961.8996289384154</v>
      </c>
      <c r="V18" s="18">
        <f t="shared" si="4"/>
        <v>5545.719076222989</v>
      </c>
      <c r="W18" s="18">
        <f t="shared" si="4"/>
        <v>7769.290146470182</v>
      </c>
      <c r="X18" s="18">
        <f t="shared" si="4"/>
        <v>9269.527146501181</v>
      </c>
      <c r="Y18" s="18">
        <f t="shared" si="4"/>
        <v>12401.79511851847</v>
      </c>
      <c r="Z18" s="18">
        <f t="shared" si="4"/>
        <v>16854.880949050093</v>
      </c>
      <c r="AA18" s="18">
        <f t="shared" si="4"/>
        <v>20596.052191645766</v>
      </c>
      <c r="AB18" s="18">
        <f t="shared" si="4"/>
        <v>29092.570310387102</v>
      </c>
      <c r="AC18" s="18">
        <f t="shared" si="4"/>
        <v>34230.99086844571</v>
      </c>
      <c r="AD18" s="128"/>
    </row>
    <row r="19" spans="1:30" ht="16.5" customHeight="1">
      <c r="A19" s="26">
        <v>0.1171875</v>
      </c>
      <c r="B19" s="27" t="s">
        <v>81</v>
      </c>
      <c r="C19" s="28" t="s">
        <v>81</v>
      </c>
      <c r="D19" s="29"/>
      <c r="E19" s="30"/>
      <c r="F19" s="31"/>
      <c r="G19" s="18">
        <f t="shared" si="3"/>
        <v>107.71941132870015</v>
      </c>
      <c r="H19" s="18">
        <f t="shared" si="3"/>
        <v>138.26987239395072</v>
      </c>
      <c r="I19" s="18">
        <f t="shared" si="3"/>
        <v>173.08786981211182</v>
      </c>
      <c r="J19" s="18">
        <f t="shared" si="3"/>
        <v>214.40993082976462</v>
      </c>
      <c r="K19" s="18">
        <f t="shared" si="3"/>
        <v>255.0981555742069</v>
      </c>
      <c r="L19" s="18">
        <f t="shared" si="3"/>
        <v>328.89437318557714</v>
      </c>
      <c r="M19" s="18">
        <f t="shared" si="3"/>
        <v>422.7699904865083</v>
      </c>
      <c r="N19" s="18">
        <f t="shared" si="3"/>
        <v>596.5041822998095</v>
      </c>
      <c r="O19" s="18">
        <f t="shared" si="3"/>
        <v>786.1479692989897</v>
      </c>
      <c r="P19" s="18">
        <f t="shared" si="3"/>
        <v>1022.9955114585777</v>
      </c>
      <c r="Q19" s="18">
        <f t="shared" si="4"/>
        <v>1355.1110397870273</v>
      </c>
      <c r="R19" s="18">
        <f t="shared" si="4"/>
        <v>1756.6346488837632</v>
      </c>
      <c r="S19" s="18">
        <f t="shared" si="4"/>
        <v>2325.832151885522</v>
      </c>
      <c r="T19" s="18">
        <f t="shared" si="4"/>
        <v>3045.749719717075</v>
      </c>
      <c r="U19" s="18">
        <f t="shared" si="4"/>
        <v>4011.432816224196</v>
      </c>
      <c r="V19" s="18">
        <f t="shared" si="4"/>
        <v>5618.301996002083</v>
      </c>
      <c r="W19" s="18">
        <f t="shared" si="4"/>
        <v>7878.5275733170165</v>
      </c>
      <c r="X19" s="18">
        <f t="shared" si="4"/>
        <v>9390.68923515061</v>
      </c>
      <c r="Y19" s="18">
        <f t="shared" si="4"/>
        <v>12549.145225448838</v>
      </c>
      <c r="Z19" s="18">
        <f t="shared" si="4"/>
        <v>17102.21892406684</v>
      </c>
      <c r="AA19" s="18">
        <f t="shared" si="4"/>
        <v>20873.59070694463</v>
      </c>
      <c r="AB19" s="18">
        <f t="shared" si="4"/>
        <v>29433.15212871941</v>
      </c>
      <c r="AC19" s="18">
        <f t="shared" si="4"/>
        <v>34610.43144006265</v>
      </c>
      <c r="AD19" s="128"/>
    </row>
    <row r="20" spans="1:30" ht="16.5" customHeight="1" thickBot="1">
      <c r="A20" s="26">
        <v>0.125</v>
      </c>
      <c r="B20" s="32">
        <f>F20*6</f>
        <v>0.75</v>
      </c>
      <c r="C20" s="33">
        <f>F20*4</f>
        <v>0.5</v>
      </c>
      <c r="D20" s="34">
        <f>F20*3</f>
        <v>0.375</v>
      </c>
      <c r="E20" s="35">
        <f>F20*2</f>
        <v>0.25</v>
      </c>
      <c r="F20" s="36">
        <f>A20</f>
        <v>0.125</v>
      </c>
      <c r="G20" s="102">
        <f t="shared" si="3"/>
        <v>109.24251210111227</v>
      </c>
      <c r="H20" s="103">
        <f t="shared" si="3"/>
        <v>140.28138436298136</v>
      </c>
      <c r="I20" s="103">
        <f t="shared" si="3"/>
        <v>175.60771024580225</v>
      </c>
      <c r="J20" s="103">
        <f t="shared" si="3"/>
        <v>217.5470874653279</v>
      </c>
      <c r="K20" s="103">
        <f t="shared" si="3"/>
        <v>258.8865389012909</v>
      </c>
      <c r="L20" s="103">
        <f t="shared" si="3"/>
        <v>333.63822315601936</v>
      </c>
      <c r="M20" s="103">
        <f t="shared" si="3"/>
        <v>428.9736560670516</v>
      </c>
      <c r="N20" s="103">
        <f t="shared" si="3"/>
        <v>605.314438775996</v>
      </c>
      <c r="O20" s="103">
        <f t="shared" si="3"/>
        <v>797.784582511194</v>
      </c>
      <c r="P20" s="103">
        <f t="shared" si="3"/>
        <v>1037.792906300224</v>
      </c>
      <c r="Q20" s="103">
        <f t="shared" si="4"/>
        <v>1374.9099341660713</v>
      </c>
      <c r="R20" s="103">
        <f t="shared" si="4"/>
        <v>1781.1339339186463</v>
      </c>
      <c r="S20" s="103">
        <f t="shared" si="4"/>
        <v>2356.8955868514017</v>
      </c>
      <c r="T20" s="103">
        <f t="shared" si="4"/>
        <v>3085.37607583438</v>
      </c>
      <c r="U20" s="103">
        <f t="shared" si="4"/>
        <v>4060.6119447990395</v>
      </c>
      <c r="V20" s="103">
        <f t="shared" si="4"/>
        <v>5690.463667617114</v>
      </c>
      <c r="W20" s="103">
        <f t="shared" si="4"/>
        <v>7987.058532063265</v>
      </c>
      <c r="X20" s="103">
        <f t="shared" si="4"/>
        <v>9511.149496341543</v>
      </c>
      <c r="Y20" s="103">
        <f t="shared" si="4"/>
        <v>12695.751728872123</v>
      </c>
      <c r="Z20" s="103">
        <f t="shared" si="4"/>
        <v>17347.84660636509</v>
      </c>
      <c r="AA20" s="103">
        <f t="shared" si="4"/>
        <v>21149.44682065414</v>
      </c>
      <c r="AB20" s="103">
        <f t="shared" si="4"/>
        <v>29772.050619737263</v>
      </c>
      <c r="AC20" s="103">
        <f t="shared" si="4"/>
        <v>34988.13335907827</v>
      </c>
      <c r="AD20" s="128"/>
    </row>
    <row r="21" spans="1:30" ht="16.5" customHeight="1">
      <c r="A21" s="26">
        <v>0.1328125</v>
      </c>
      <c r="B21" s="27" t="s">
        <v>81</v>
      </c>
      <c r="C21" s="28" t="s">
        <v>81</v>
      </c>
      <c r="D21" s="29"/>
      <c r="E21" s="30"/>
      <c r="F21" s="31"/>
      <c r="G21" s="94">
        <f t="shared" si="3"/>
        <v>110.7520023388564</v>
      </c>
      <c r="H21" s="94">
        <f t="shared" si="3"/>
        <v>142.2785912429007</v>
      </c>
      <c r="I21" s="94">
        <f t="shared" si="3"/>
        <v>178.1096092744634</v>
      </c>
      <c r="J21" s="94">
        <f t="shared" si="3"/>
        <v>220.6617201311646</v>
      </c>
      <c r="K21" s="94">
        <f t="shared" si="3"/>
        <v>262.6470380950741</v>
      </c>
      <c r="L21" s="94">
        <f t="shared" si="3"/>
        <v>338.3488101674771</v>
      </c>
      <c r="M21" s="94">
        <f t="shared" si="3"/>
        <v>435.1325665621457</v>
      </c>
      <c r="N21" s="94">
        <f t="shared" si="3"/>
        <v>614.0604395942236</v>
      </c>
      <c r="O21" s="94">
        <f t="shared" si="3"/>
        <v>809.3360158076271</v>
      </c>
      <c r="P21" s="94">
        <f t="shared" si="3"/>
        <v>1052.4860570134526</v>
      </c>
      <c r="Q21" s="94">
        <f t="shared" si="4"/>
        <v>1394.5670172694806</v>
      </c>
      <c r="R21" s="94">
        <f t="shared" si="4"/>
        <v>1805.4705653964008</v>
      </c>
      <c r="S21" s="94">
        <f t="shared" si="4"/>
        <v>2387.7664365377404</v>
      </c>
      <c r="T21" s="94">
        <f t="shared" si="4"/>
        <v>3124.766516727075</v>
      </c>
      <c r="U21" s="94">
        <f t="shared" si="4"/>
        <v>4109.437014662946</v>
      </c>
      <c r="V21" s="94">
        <f t="shared" si="4"/>
        <v>5762.204091068083</v>
      </c>
      <c r="W21" s="94">
        <f t="shared" si="4"/>
        <v>8094.883022708928</v>
      </c>
      <c r="X21" s="94">
        <f t="shared" si="4"/>
        <v>9630.907930073978</v>
      </c>
      <c r="Y21" s="94">
        <f t="shared" si="4"/>
        <v>12841.61462878833</v>
      </c>
      <c r="Z21" s="94">
        <f t="shared" si="4"/>
        <v>17591.763995944828</v>
      </c>
      <c r="AA21" s="94">
        <f t="shared" si="4"/>
        <v>21423.62053277429</v>
      </c>
      <c r="AB21" s="94">
        <f t="shared" si="4"/>
        <v>30109.26578344066</v>
      </c>
      <c r="AC21" s="94">
        <f t="shared" si="4"/>
        <v>35364.096625492566</v>
      </c>
      <c r="AD21" s="128"/>
    </row>
    <row r="22" spans="1:30" ht="16.5" customHeight="1">
      <c r="A22" s="26">
        <v>0.140625</v>
      </c>
      <c r="B22" s="20">
        <f>F22*6</f>
        <v>0.84375</v>
      </c>
      <c r="C22" s="21">
        <f>F22*4</f>
        <v>0.5625</v>
      </c>
      <c r="D22" s="22">
        <f>F22*3</f>
        <v>0.421875</v>
      </c>
      <c r="E22" s="23">
        <f>F22*2</f>
        <v>0.28125</v>
      </c>
      <c r="F22" s="24">
        <f>A22</f>
        <v>0.140625</v>
      </c>
      <c r="G22" s="18">
        <f t="shared" si="3"/>
        <v>112.24788204193257</v>
      </c>
      <c r="H22" s="18">
        <f t="shared" si="3"/>
        <v>144.2614930337087</v>
      </c>
      <c r="I22" s="18">
        <f t="shared" si="3"/>
        <v>180.5935668980952</v>
      </c>
      <c r="J22" s="18">
        <f t="shared" si="3"/>
        <v>223.75382882727476</v>
      </c>
      <c r="K22" s="18">
        <f t="shared" si="3"/>
        <v>266.3796531555565</v>
      </c>
      <c r="L22" s="18">
        <f t="shared" si="3"/>
        <v>343.02613421995056</v>
      </c>
      <c r="M22" s="18">
        <f t="shared" si="3"/>
        <v>441.24672197179075</v>
      </c>
      <c r="N22" s="18">
        <f t="shared" si="3"/>
        <v>622.7421847544921</v>
      </c>
      <c r="O22" s="18">
        <f t="shared" si="3"/>
        <v>820.8022691882886</v>
      </c>
      <c r="P22" s="18">
        <f t="shared" si="3"/>
        <v>1067.0749635982631</v>
      </c>
      <c r="Q22" s="18">
        <f t="shared" si="4"/>
        <v>1414.082289097255</v>
      </c>
      <c r="R22" s="18">
        <f t="shared" si="4"/>
        <v>1829.644543317026</v>
      </c>
      <c r="S22" s="18">
        <f t="shared" si="4"/>
        <v>2418.4447009445385</v>
      </c>
      <c r="T22" s="18">
        <f t="shared" si="4"/>
        <v>3163.9210423951613</v>
      </c>
      <c r="U22" s="18">
        <f t="shared" si="4"/>
        <v>4157.908025815915</v>
      </c>
      <c r="V22" s="18">
        <f t="shared" si="4"/>
        <v>5833.523266354989</v>
      </c>
      <c r="W22" s="18">
        <f t="shared" si="4"/>
        <v>8202.001045254006</v>
      </c>
      <c r="X22" s="18">
        <f t="shared" si="4"/>
        <v>9749.96453634792</v>
      </c>
      <c r="Y22" s="18">
        <f t="shared" si="4"/>
        <v>12986.733925197454</v>
      </c>
      <c r="Z22" s="18">
        <f t="shared" si="4"/>
        <v>17833.971092806063</v>
      </c>
      <c r="AA22" s="18">
        <f t="shared" si="4"/>
        <v>21696.11184330509</v>
      </c>
      <c r="AB22" s="18">
        <f t="shared" si="4"/>
        <v>30444.797619829606</v>
      </c>
      <c r="AC22" s="18">
        <f t="shared" si="4"/>
        <v>35738.321239305544</v>
      </c>
      <c r="AD22" s="128"/>
    </row>
    <row r="23" spans="1:30" ht="16.5" customHeight="1">
      <c r="A23" s="26">
        <v>0.1484375</v>
      </c>
      <c r="B23" s="27" t="s">
        <v>81</v>
      </c>
      <c r="C23" s="28" t="s">
        <v>81</v>
      </c>
      <c r="D23" s="29"/>
      <c r="E23" s="30"/>
      <c r="F23" s="31"/>
      <c r="G23" s="18">
        <f t="shared" si="3"/>
        <v>113.73015121034078</v>
      </c>
      <c r="H23" s="18">
        <f t="shared" si="3"/>
        <v>146.23008973540536</v>
      </c>
      <c r="I23" s="18">
        <f t="shared" si="3"/>
        <v>183.05958311669775</v>
      </c>
      <c r="J23" s="18">
        <f t="shared" si="3"/>
        <v>226.82341355365836</v>
      </c>
      <c r="K23" s="18">
        <f t="shared" si="3"/>
        <v>270.08438408273815</v>
      </c>
      <c r="L23" s="18">
        <f t="shared" si="3"/>
        <v>347.67019531343965</v>
      </c>
      <c r="M23" s="18">
        <f t="shared" si="3"/>
        <v>447.31612229598636</v>
      </c>
      <c r="N23" s="18">
        <f t="shared" si="3"/>
        <v>631.3596742568016</v>
      </c>
      <c r="O23" s="18">
        <f t="shared" si="3"/>
        <v>832.1833426531787</v>
      </c>
      <c r="P23" s="18">
        <f t="shared" si="3"/>
        <v>1081.5596260546556</v>
      </c>
      <c r="Q23" s="18">
        <f t="shared" si="4"/>
        <v>1433.4557496493944</v>
      </c>
      <c r="R23" s="18">
        <f t="shared" si="4"/>
        <v>1853.6558676805225</v>
      </c>
      <c r="S23" s="18">
        <f t="shared" si="4"/>
        <v>2448.9303800717958</v>
      </c>
      <c r="T23" s="18">
        <f t="shared" si="4"/>
        <v>3202.839652838638</v>
      </c>
      <c r="U23" s="18">
        <f t="shared" si="4"/>
        <v>4206.024978257947</v>
      </c>
      <c r="V23" s="18">
        <f t="shared" si="4"/>
        <v>5904.421193477832</v>
      </c>
      <c r="W23" s="18">
        <f t="shared" si="4"/>
        <v>8308.412599698499</v>
      </c>
      <c r="X23" s="18">
        <f t="shared" si="4"/>
        <v>9868.319315163364</v>
      </c>
      <c r="Y23" s="18">
        <f t="shared" si="4"/>
        <v>13131.1096180995</v>
      </c>
      <c r="Z23" s="18">
        <f t="shared" si="4"/>
        <v>18074.467896948787</v>
      </c>
      <c r="AA23" s="18">
        <f t="shared" si="4"/>
        <v>21966.920752246533</v>
      </c>
      <c r="AB23" s="18">
        <f t="shared" si="4"/>
        <v>30778.646128904093</v>
      </c>
      <c r="AC23" s="18">
        <f t="shared" si="4"/>
        <v>36110.80720051721</v>
      </c>
      <c r="AD23" s="128"/>
    </row>
    <row r="24" spans="1:30" ht="16.5" customHeight="1">
      <c r="A24" s="26">
        <v>0.15625</v>
      </c>
      <c r="B24" s="20">
        <f>F24*6</f>
        <v>0.9375</v>
      </c>
      <c r="C24" s="21">
        <f>F24*4</f>
        <v>0.625</v>
      </c>
      <c r="D24" s="22">
        <f>F24*3</f>
        <v>0.46875</v>
      </c>
      <c r="E24" s="23">
        <f>F24*2</f>
        <v>0.3125</v>
      </c>
      <c r="F24" s="24">
        <f>A24</f>
        <v>0.15625</v>
      </c>
      <c r="G24" s="18">
        <f t="shared" si="3"/>
        <v>115.198809844081</v>
      </c>
      <c r="H24" s="18">
        <f t="shared" si="3"/>
        <v>148.18438134799075</v>
      </c>
      <c r="I24" s="18">
        <f t="shared" si="3"/>
        <v>185.507657930271</v>
      </c>
      <c r="J24" s="18">
        <f t="shared" si="3"/>
        <v>229.87047431031542</v>
      </c>
      <c r="K24" s="18">
        <f t="shared" si="3"/>
        <v>273.76123087661904</v>
      </c>
      <c r="L24" s="18">
        <f t="shared" si="3"/>
        <v>352.28099344794435</v>
      </c>
      <c r="M24" s="18">
        <f t="shared" si="3"/>
        <v>453.3407675347329</v>
      </c>
      <c r="N24" s="18">
        <f t="shared" si="3"/>
        <v>639.9129081011523</v>
      </c>
      <c r="O24" s="18">
        <f t="shared" si="3"/>
        <v>843.4792362022972</v>
      </c>
      <c r="P24" s="18">
        <f t="shared" si="3"/>
        <v>1095.9400443826303</v>
      </c>
      <c r="Q24" s="18">
        <f t="shared" si="4"/>
        <v>1452.6873989258993</v>
      </c>
      <c r="R24" s="18">
        <f t="shared" si="4"/>
        <v>1877.5045384868902</v>
      </c>
      <c r="S24" s="18">
        <f t="shared" si="4"/>
        <v>2479.2234739195114</v>
      </c>
      <c r="T24" s="18">
        <f t="shared" si="4"/>
        <v>3241.522348057505</v>
      </c>
      <c r="U24" s="18">
        <f t="shared" si="4"/>
        <v>4253.78787198904</v>
      </c>
      <c r="V24" s="18">
        <f t="shared" si="4"/>
        <v>5974.897872436613</v>
      </c>
      <c r="W24" s="18">
        <f t="shared" si="4"/>
        <v>8414.117686042404</v>
      </c>
      <c r="X24" s="18">
        <f t="shared" si="4"/>
        <v>9985.972266520312</v>
      </c>
      <c r="Y24" s="18">
        <f t="shared" si="4"/>
        <v>13274.741707494466</v>
      </c>
      <c r="Z24" s="18">
        <f t="shared" si="4"/>
        <v>18313.25440837301</v>
      </c>
      <c r="AA24" s="18">
        <f t="shared" si="4"/>
        <v>22236.047259598618</v>
      </c>
      <c r="AB24" s="18">
        <f t="shared" si="4"/>
        <v>31110.811310664132</v>
      </c>
      <c r="AC24" s="18">
        <f t="shared" si="4"/>
        <v>36481.554509127556</v>
      </c>
      <c r="AD24" s="128"/>
    </row>
    <row r="25" spans="1:30" ht="16.5" customHeight="1">
      <c r="A25" s="26">
        <v>0.1640625</v>
      </c>
      <c r="B25" s="27" t="s">
        <v>81</v>
      </c>
      <c r="C25" s="28" t="s">
        <v>81</v>
      </c>
      <c r="D25" s="40"/>
      <c r="E25" s="30"/>
      <c r="F25" s="31"/>
      <c r="G25" s="18">
        <f aca="true" t="shared" si="5" ref="G25:P36">(($A25+G$58)^2*G$55+($A25+G$58)*G$56+G$57)</f>
        <v>116.65385794315326</v>
      </c>
      <c r="H25" s="18">
        <f t="shared" si="5"/>
        <v>150.12436787146476</v>
      </c>
      <c r="I25" s="18">
        <f t="shared" si="5"/>
        <v>187.93779133881495</v>
      </c>
      <c r="J25" s="18">
        <f t="shared" si="5"/>
        <v>232.89501109724588</v>
      </c>
      <c r="K25" s="18">
        <f t="shared" si="5"/>
        <v>277.4101935371991</v>
      </c>
      <c r="L25" s="18">
        <f t="shared" si="5"/>
        <v>356.8585286234647</v>
      </c>
      <c r="M25" s="18">
        <f t="shared" si="5"/>
        <v>459.3206576880301</v>
      </c>
      <c r="N25" s="18">
        <f t="shared" si="5"/>
        <v>648.4018862875438</v>
      </c>
      <c r="O25" s="18">
        <f t="shared" si="5"/>
        <v>854.6899498356445</v>
      </c>
      <c r="P25" s="18">
        <f t="shared" si="5"/>
        <v>1110.216218582187</v>
      </c>
      <c r="Q25" s="18">
        <f aca="true" t="shared" si="6" ref="Q25:AC36">(($A25+Q$58)^2*Q$55+($A25+Q$58)*Q$56+Q$57)</f>
        <v>1471.7772369267695</v>
      </c>
      <c r="R25" s="18">
        <f t="shared" si="6"/>
        <v>1901.190555736129</v>
      </c>
      <c r="S25" s="18">
        <f t="shared" si="6"/>
        <v>2509.3239824876864</v>
      </c>
      <c r="T25" s="18">
        <f t="shared" si="6"/>
        <v>3279.969128051763</v>
      </c>
      <c r="U25" s="18">
        <f t="shared" si="6"/>
        <v>4301.196707009197</v>
      </c>
      <c r="V25" s="18">
        <f t="shared" si="6"/>
        <v>6044.953303231332</v>
      </c>
      <c r="W25" s="18">
        <f t="shared" si="6"/>
        <v>8519.116304285722</v>
      </c>
      <c r="X25" s="18">
        <f t="shared" si="6"/>
        <v>10102.923390418762</v>
      </c>
      <c r="Y25" s="18">
        <f t="shared" si="6"/>
        <v>13417.630193382352</v>
      </c>
      <c r="Z25" s="18">
        <f t="shared" si="6"/>
        <v>18550.33062707873</v>
      </c>
      <c r="AA25" s="18">
        <f t="shared" si="6"/>
        <v>22503.49136536135</v>
      </c>
      <c r="AB25" s="18">
        <f t="shared" si="6"/>
        <v>31441.29316510972</v>
      </c>
      <c r="AC25" s="18">
        <f t="shared" si="6"/>
        <v>36850.56316513658</v>
      </c>
      <c r="AD25" s="128"/>
    </row>
    <row r="26" spans="1:30" ht="16.5" customHeight="1">
      <c r="A26" s="26">
        <v>0.171875</v>
      </c>
      <c r="B26" s="20">
        <f>F26*6</f>
        <v>1.03125</v>
      </c>
      <c r="C26" s="21">
        <f>F26*4</f>
        <v>0.6875</v>
      </c>
      <c r="D26" s="22">
        <f>F26*3</f>
        <v>0.515625</v>
      </c>
      <c r="E26" s="23">
        <f>F26*2</f>
        <v>0.34375</v>
      </c>
      <c r="F26" s="24">
        <f>A26</f>
        <v>0.171875</v>
      </c>
      <c r="G26" s="18">
        <f t="shared" si="5"/>
        <v>118.09529550755757</v>
      </c>
      <c r="H26" s="18">
        <f t="shared" si="5"/>
        <v>152.05004930582746</v>
      </c>
      <c r="I26" s="18">
        <f t="shared" si="5"/>
        <v>190.34998334232958</v>
      </c>
      <c r="J26" s="18">
        <f t="shared" si="5"/>
        <v>235.8970239144498</v>
      </c>
      <c r="K26" s="18">
        <f t="shared" si="5"/>
        <v>281.0312720644784</v>
      </c>
      <c r="L26" s="18">
        <f t="shared" si="5"/>
        <v>361.40280084000057</v>
      </c>
      <c r="M26" s="18">
        <f t="shared" si="5"/>
        <v>465.25579275587825</v>
      </c>
      <c r="N26" s="18">
        <f t="shared" si="5"/>
        <v>656.8266088159764</v>
      </c>
      <c r="O26" s="18">
        <f t="shared" si="5"/>
        <v>865.8154835532198</v>
      </c>
      <c r="P26" s="18">
        <f t="shared" si="5"/>
        <v>1124.3881486533255</v>
      </c>
      <c r="Q26" s="18">
        <f t="shared" si="6"/>
        <v>1490.725263652005</v>
      </c>
      <c r="R26" s="18">
        <f t="shared" si="6"/>
        <v>1924.7139194282388</v>
      </c>
      <c r="S26" s="18">
        <f t="shared" si="6"/>
        <v>2539.2319057763198</v>
      </c>
      <c r="T26" s="18">
        <f t="shared" si="6"/>
        <v>3318.1799928214114</v>
      </c>
      <c r="U26" s="18">
        <f t="shared" si="6"/>
        <v>4348.251483318415</v>
      </c>
      <c r="V26" s="18">
        <f t="shared" si="6"/>
        <v>6114.587485861988</v>
      </c>
      <c r="W26" s="18">
        <f t="shared" si="6"/>
        <v>8623.408454428458</v>
      </c>
      <c r="X26" s="18">
        <f t="shared" si="6"/>
        <v>10219.17268685872</v>
      </c>
      <c r="Y26" s="18">
        <f t="shared" si="6"/>
        <v>13559.775075763158</v>
      </c>
      <c r="Z26" s="18">
        <f t="shared" si="6"/>
        <v>18785.696553065936</v>
      </c>
      <c r="AA26" s="18">
        <f t="shared" si="6"/>
        <v>22769.253069534727</v>
      </c>
      <c r="AB26" s="18">
        <f t="shared" si="6"/>
        <v>31770.091692240858</v>
      </c>
      <c r="AC26" s="18">
        <f t="shared" si="6"/>
        <v>37217.83316854429</v>
      </c>
      <c r="AD26" s="128"/>
    </row>
    <row r="27" spans="1:30" ht="16.5" customHeight="1">
      <c r="A27" s="26">
        <v>0.1796875</v>
      </c>
      <c r="B27" s="27" t="s">
        <v>81</v>
      </c>
      <c r="C27" s="28" t="s">
        <v>81</v>
      </c>
      <c r="D27" s="40"/>
      <c r="E27" s="30"/>
      <c r="F27" s="31"/>
      <c r="G27" s="18">
        <f t="shared" si="5"/>
        <v>119.5231225372939</v>
      </c>
      <c r="H27" s="18">
        <f t="shared" si="5"/>
        <v>153.96142565107883</v>
      </c>
      <c r="I27" s="18">
        <f t="shared" si="5"/>
        <v>192.74423394081495</v>
      </c>
      <c r="J27" s="18">
        <f t="shared" si="5"/>
        <v>238.8765127619271</v>
      </c>
      <c r="K27" s="18">
        <f t="shared" si="5"/>
        <v>284.62446645845694</v>
      </c>
      <c r="L27" s="18">
        <f t="shared" si="5"/>
        <v>365.91381009755213</v>
      </c>
      <c r="M27" s="18">
        <f t="shared" si="5"/>
        <v>471.14617273827696</v>
      </c>
      <c r="N27" s="18">
        <f t="shared" si="5"/>
        <v>665.18707568645</v>
      </c>
      <c r="O27" s="18">
        <f t="shared" si="5"/>
        <v>876.855837355024</v>
      </c>
      <c r="P27" s="18">
        <f t="shared" si="5"/>
        <v>1138.4558345960463</v>
      </c>
      <c r="Q27" s="18">
        <f t="shared" si="6"/>
        <v>1509.5314791016056</v>
      </c>
      <c r="R27" s="18">
        <f t="shared" si="6"/>
        <v>1948.0746295632196</v>
      </c>
      <c r="S27" s="18">
        <f t="shared" si="6"/>
        <v>2568.947243785413</v>
      </c>
      <c r="T27" s="18">
        <f t="shared" si="6"/>
        <v>3356.1549423664505</v>
      </c>
      <c r="U27" s="18">
        <f t="shared" si="6"/>
        <v>4394.952200916697</v>
      </c>
      <c r="V27" s="18">
        <f t="shared" si="6"/>
        <v>6183.800420328582</v>
      </c>
      <c r="W27" s="18">
        <f t="shared" si="6"/>
        <v>8726.994136470605</v>
      </c>
      <c r="X27" s="18">
        <f t="shared" si="6"/>
        <v>10334.72015584018</v>
      </c>
      <c r="Y27" s="18">
        <f t="shared" si="6"/>
        <v>13701.176354636884</v>
      </c>
      <c r="Z27" s="18">
        <f t="shared" si="6"/>
        <v>19019.35218633464</v>
      </c>
      <c r="AA27" s="18">
        <f t="shared" si="6"/>
        <v>23033.332372118748</v>
      </c>
      <c r="AB27" s="18">
        <f t="shared" si="6"/>
        <v>32097.206892057537</v>
      </c>
      <c r="AC27" s="18">
        <f t="shared" si="6"/>
        <v>37583.36451935068</v>
      </c>
      <c r="AD27" s="128"/>
    </row>
    <row r="28" spans="1:30" ht="16.5" customHeight="1">
      <c r="A28" s="26">
        <v>0.1875</v>
      </c>
      <c r="B28" s="20">
        <f>F28*6</f>
        <v>1.125</v>
      </c>
      <c r="C28" s="21">
        <f>F28*4</f>
        <v>0.75</v>
      </c>
      <c r="D28" s="22">
        <f>F28*3</f>
        <v>0.5625</v>
      </c>
      <c r="E28" s="23">
        <f>F28*2</f>
        <v>0.375</v>
      </c>
      <c r="F28" s="24">
        <f>A28</f>
        <v>0.1875</v>
      </c>
      <c r="G28" s="18">
        <f t="shared" si="5"/>
        <v>120.93733903236226</v>
      </c>
      <c r="H28" s="18">
        <f t="shared" si="5"/>
        <v>155.85849690721884</v>
      </c>
      <c r="I28" s="18">
        <f t="shared" si="5"/>
        <v>195.120543134271</v>
      </c>
      <c r="J28" s="18">
        <f t="shared" si="5"/>
        <v>241.8334776396779</v>
      </c>
      <c r="K28" s="18">
        <f t="shared" si="5"/>
        <v>288.18977671913467</v>
      </c>
      <c r="L28" s="18">
        <f t="shared" si="5"/>
        <v>370.3915563961193</v>
      </c>
      <c r="M28" s="18">
        <f t="shared" si="5"/>
        <v>476.9917976352266</v>
      </c>
      <c r="N28" s="18">
        <f t="shared" si="5"/>
        <v>673.4832868989648</v>
      </c>
      <c r="O28" s="18">
        <f t="shared" si="5"/>
        <v>887.8110112410566</v>
      </c>
      <c r="P28" s="18">
        <f t="shared" si="5"/>
        <v>1152.419276410349</v>
      </c>
      <c r="Q28" s="18">
        <f t="shared" si="6"/>
        <v>1528.1958832755713</v>
      </c>
      <c r="R28" s="18">
        <f t="shared" si="6"/>
        <v>1971.2726861410715</v>
      </c>
      <c r="S28" s="18">
        <f t="shared" si="6"/>
        <v>2598.4699965149644</v>
      </c>
      <c r="T28" s="18">
        <f t="shared" si="6"/>
        <v>3393.8939766868803</v>
      </c>
      <c r="U28" s="18">
        <f t="shared" si="6"/>
        <v>4441.29885980404</v>
      </c>
      <c r="V28" s="18">
        <f t="shared" si="6"/>
        <v>6252.592106631113</v>
      </c>
      <c r="W28" s="18">
        <f t="shared" si="6"/>
        <v>8829.873350412166</v>
      </c>
      <c r="X28" s="18">
        <f t="shared" si="6"/>
        <v>10449.565797363142</v>
      </c>
      <c r="Y28" s="18">
        <f t="shared" si="6"/>
        <v>13841.834030003529</v>
      </c>
      <c r="Z28" s="18">
        <f t="shared" si="6"/>
        <v>19251.29752688484</v>
      </c>
      <c r="AA28" s="18">
        <f t="shared" si="6"/>
        <v>23295.729273113415</v>
      </c>
      <c r="AB28" s="18">
        <f t="shared" si="6"/>
        <v>32422.63876455976</v>
      </c>
      <c r="AC28" s="18">
        <f t="shared" si="6"/>
        <v>37947.15721755575</v>
      </c>
      <c r="AD28" s="128"/>
    </row>
    <row r="29" spans="1:30" ht="16.5" customHeight="1">
      <c r="A29" s="26">
        <v>0.1953125</v>
      </c>
      <c r="B29" s="27" t="s">
        <v>81</v>
      </c>
      <c r="C29" s="28" t="s">
        <v>81</v>
      </c>
      <c r="D29" s="40"/>
      <c r="E29" s="30"/>
      <c r="F29" s="31"/>
      <c r="G29" s="18">
        <f t="shared" si="5"/>
        <v>122.33794499276264</v>
      </c>
      <c r="H29" s="18">
        <f t="shared" si="5"/>
        <v>157.7412630742476</v>
      </c>
      <c r="I29" s="18">
        <f t="shared" si="5"/>
        <v>197.47891092269774</v>
      </c>
      <c r="J29" s="18">
        <f t="shared" si="5"/>
        <v>244.7679185477021</v>
      </c>
      <c r="K29" s="18">
        <f t="shared" si="5"/>
        <v>291.7272028465116</v>
      </c>
      <c r="L29" s="18">
        <f t="shared" si="5"/>
        <v>374.8360397357022</v>
      </c>
      <c r="M29" s="18">
        <f t="shared" si="5"/>
        <v>482.792667446727</v>
      </c>
      <c r="N29" s="18">
        <f t="shared" si="5"/>
        <v>681.7152424535204</v>
      </c>
      <c r="O29" s="18">
        <f t="shared" si="5"/>
        <v>898.6810052113178</v>
      </c>
      <c r="P29" s="18">
        <f t="shared" si="5"/>
        <v>1166.2784740962338</v>
      </c>
      <c r="Q29" s="18">
        <f t="shared" si="6"/>
        <v>1546.7184761739022</v>
      </c>
      <c r="R29" s="18">
        <f t="shared" si="6"/>
        <v>1994.3080891617944</v>
      </c>
      <c r="S29" s="18">
        <f t="shared" si="6"/>
        <v>2627.800163964975</v>
      </c>
      <c r="T29" s="18">
        <f t="shared" si="6"/>
        <v>3431.3970957827</v>
      </c>
      <c r="U29" s="18">
        <f t="shared" si="6"/>
        <v>4487.291459980446</v>
      </c>
      <c r="V29" s="18">
        <f t="shared" si="6"/>
        <v>6320.962544769582</v>
      </c>
      <c r="W29" s="18">
        <f t="shared" si="6"/>
        <v>8932.046096253142</v>
      </c>
      <c r="X29" s="18">
        <f t="shared" si="6"/>
        <v>10563.709611427612</v>
      </c>
      <c r="Y29" s="18">
        <f t="shared" si="6"/>
        <v>13981.748101863095</v>
      </c>
      <c r="Z29" s="18">
        <f t="shared" si="6"/>
        <v>19481.532574716533</v>
      </c>
      <c r="AA29" s="18">
        <f t="shared" si="6"/>
        <v>23556.443772518724</v>
      </c>
      <c r="AB29" s="18">
        <f t="shared" si="6"/>
        <v>32746.387309747533</v>
      </c>
      <c r="AC29" s="18">
        <f t="shared" si="6"/>
        <v>38309.21126315951</v>
      </c>
      <c r="AD29" s="128"/>
    </row>
    <row r="30" spans="1:30" ht="16.5" customHeight="1">
      <c r="A30" s="26">
        <v>0.203125</v>
      </c>
      <c r="B30" s="20">
        <f>F30*6</f>
        <v>1.21875</v>
      </c>
      <c r="C30" s="21">
        <f>F30*4</f>
        <v>0.8125</v>
      </c>
      <c r="D30" s="22">
        <f>F30*3</f>
        <v>0.609375</v>
      </c>
      <c r="E30" s="23">
        <f>F30*2</f>
        <v>0.40625</v>
      </c>
      <c r="F30" s="24">
        <f>A30</f>
        <v>0.203125</v>
      </c>
      <c r="G30" s="18">
        <f t="shared" si="5"/>
        <v>123.72494041849507</v>
      </c>
      <c r="H30" s="18">
        <f t="shared" si="5"/>
        <v>159.60972415216497</v>
      </c>
      <c r="I30" s="18">
        <f t="shared" si="5"/>
        <v>199.8193373060952</v>
      </c>
      <c r="J30" s="18">
        <f t="shared" si="5"/>
        <v>247.67983548599977</v>
      </c>
      <c r="K30" s="18">
        <f t="shared" si="5"/>
        <v>295.2367448405878</v>
      </c>
      <c r="L30" s="18">
        <f t="shared" si="5"/>
        <v>379.24726011630054</v>
      </c>
      <c r="M30" s="18">
        <f t="shared" si="5"/>
        <v>488.54878217277815</v>
      </c>
      <c r="N30" s="18">
        <f t="shared" si="5"/>
        <v>689.8829423501171</v>
      </c>
      <c r="O30" s="18">
        <f t="shared" si="5"/>
        <v>909.4658192658073</v>
      </c>
      <c r="P30" s="18">
        <f t="shared" si="5"/>
        <v>1180.0334276537005</v>
      </c>
      <c r="Q30" s="18">
        <f t="shared" si="6"/>
        <v>1565.0992577965985</v>
      </c>
      <c r="R30" s="18">
        <f t="shared" si="6"/>
        <v>2017.1808386253883</v>
      </c>
      <c r="S30" s="18">
        <f t="shared" si="6"/>
        <v>2656.937746135445</v>
      </c>
      <c r="T30" s="18">
        <f t="shared" si="6"/>
        <v>3468.6642996539113</v>
      </c>
      <c r="U30" s="18">
        <f t="shared" si="6"/>
        <v>4532.930001445915</v>
      </c>
      <c r="V30" s="18">
        <f t="shared" si="6"/>
        <v>6388.911734743988</v>
      </c>
      <c r="W30" s="18">
        <f t="shared" si="6"/>
        <v>9033.51237399353</v>
      </c>
      <c r="X30" s="18">
        <f t="shared" si="6"/>
        <v>10677.15159803358</v>
      </c>
      <c r="Y30" s="18">
        <f t="shared" si="6"/>
        <v>14120.91857021558</v>
      </c>
      <c r="Z30" s="18">
        <f t="shared" si="6"/>
        <v>19710.05732982972</v>
      </c>
      <c r="AA30" s="18">
        <f t="shared" si="6"/>
        <v>23815.475870334678</v>
      </c>
      <c r="AB30" s="18">
        <f t="shared" si="6"/>
        <v>33068.45252762085</v>
      </c>
      <c r="AC30" s="18">
        <f t="shared" si="6"/>
        <v>38669.526656161936</v>
      </c>
      <c r="AD30" s="128"/>
    </row>
    <row r="31" spans="1:30" ht="16.5" customHeight="1">
      <c r="A31" s="26">
        <v>0.2109375</v>
      </c>
      <c r="B31" s="27" t="s">
        <v>81</v>
      </c>
      <c r="C31" s="28" t="s">
        <v>81</v>
      </c>
      <c r="D31" s="40"/>
      <c r="E31" s="30"/>
      <c r="F31" s="31"/>
      <c r="G31" s="18">
        <f t="shared" si="5"/>
        <v>125.09832530955953</v>
      </c>
      <c r="H31" s="18">
        <f t="shared" si="5"/>
        <v>161.46388014097104</v>
      </c>
      <c r="I31" s="18">
        <f t="shared" si="5"/>
        <v>202.14182228446336</v>
      </c>
      <c r="J31" s="18">
        <f t="shared" si="5"/>
        <v>250.56922845457086</v>
      </c>
      <c r="K31" s="18">
        <f t="shared" si="5"/>
        <v>298.7184027013632</v>
      </c>
      <c r="L31" s="18">
        <f t="shared" si="5"/>
        <v>383.62521753791464</v>
      </c>
      <c r="M31" s="18">
        <f t="shared" si="5"/>
        <v>494.2601418133801</v>
      </c>
      <c r="N31" s="18">
        <f t="shared" si="5"/>
        <v>697.9863865887547</v>
      </c>
      <c r="O31" s="18">
        <f t="shared" si="5"/>
        <v>920.1654534045256</v>
      </c>
      <c r="P31" s="18">
        <f t="shared" si="5"/>
        <v>1193.6841370827494</v>
      </c>
      <c r="Q31" s="18">
        <f t="shared" si="6"/>
        <v>1583.3382281436602</v>
      </c>
      <c r="R31" s="18">
        <f t="shared" si="6"/>
        <v>2039.8909345318536</v>
      </c>
      <c r="S31" s="18">
        <f t="shared" si="6"/>
        <v>2685.8827430263736</v>
      </c>
      <c r="T31" s="18">
        <f t="shared" si="6"/>
        <v>3505.6955883005126</v>
      </c>
      <c r="U31" s="18">
        <f t="shared" si="6"/>
        <v>4578.214484200446</v>
      </c>
      <c r="V31" s="18">
        <f t="shared" si="6"/>
        <v>6456.439676554332</v>
      </c>
      <c r="W31" s="18">
        <f t="shared" si="6"/>
        <v>9134.272183633335</v>
      </c>
      <c r="X31" s="18">
        <f t="shared" si="6"/>
        <v>10789.891757181056</v>
      </c>
      <c r="Y31" s="18">
        <f t="shared" si="6"/>
        <v>14259.345435060985</v>
      </c>
      <c r="Z31" s="18">
        <f t="shared" si="6"/>
        <v>19936.871792224396</v>
      </c>
      <c r="AA31" s="18">
        <f t="shared" si="6"/>
        <v>24072.825566561278</v>
      </c>
      <c r="AB31" s="18">
        <f t="shared" si="6"/>
        <v>33388.834418179715</v>
      </c>
      <c r="AC31" s="18">
        <f t="shared" si="6"/>
        <v>39028.103396563056</v>
      </c>
      <c r="AD31" s="128"/>
    </row>
    <row r="32" spans="1:30" ht="16.5" customHeight="1">
      <c r="A32" s="26">
        <v>0.21875</v>
      </c>
      <c r="B32" s="20">
        <f>F32*6</f>
        <v>1.3125</v>
      </c>
      <c r="C32" s="21">
        <f>F32*4</f>
        <v>0.875</v>
      </c>
      <c r="D32" s="22">
        <f>F32*3</f>
        <v>0.65625</v>
      </c>
      <c r="E32" s="23">
        <f>F32*2</f>
        <v>0.4375</v>
      </c>
      <c r="F32" s="24">
        <f>A32</f>
        <v>0.21875</v>
      </c>
      <c r="G32" s="18">
        <f t="shared" si="5"/>
        <v>126.458099665956</v>
      </c>
      <c r="H32" s="18">
        <f t="shared" si="5"/>
        <v>163.30373104066575</v>
      </c>
      <c r="I32" s="18">
        <f t="shared" si="5"/>
        <v>204.44636585780222</v>
      </c>
      <c r="J32" s="18">
        <f t="shared" si="5"/>
        <v>253.43609745341536</v>
      </c>
      <c r="K32" s="18">
        <f t="shared" si="5"/>
        <v>302.17217642883776</v>
      </c>
      <c r="L32" s="18">
        <f t="shared" si="5"/>
        <v>387.9699120005443</v>
      </c>
      <c r="M32" s="18">
        <f t="shared" si="5"/>
        <v>499.9267463685329</v>
      </c>
      <c r="N32" s="18">
        <f t="shared" si="5"/>
        <v>706.0255751694334</v>
      </c>
      <c r="O32" s="18">
        <f t="shared" si="5"/>
        <v>930.7799076274723</v>
      </c>
      <c r="P32" s="18">
        <f t="shared" si="5"/>
        <v>1207.2306023833803</v>
      </c>
      <c r="Q32" s="18">
        <f t="shared" si="6"/>
        <v>1601.4353872150868</v>
      </c>
      <c r="R32" s="18">
        <f t="shared" si="6"/>
        <v>2062.4383768811904</v>
      </c>
      <c r="S32" s="18">
        <f t="shared" si="6"/>
        <v>2714.6351546377614</v>
      </c>
      <c r="T32" s="18">
        <f t="shared" si="6"/>
        <v>3542.4909617225053</v>
      </c>
      <c r="U32" s="18">
        <f t="shared" si="6"/>
        <v>4623.14490824404</v>
      </c>
      <c r="V32" s="18">
        <f t="shared" si="6"/>
        <v>6523.546370200614</v>
      </c>
      <c r="W32" s="18">
        <f t="shared" si="6"/>
        <v>9234.325525172553</v>
      </c>
      <c r="X32" s="18">
        <f t="shared" si="6"/>
        <v>10901.930088870036</v>
      </c>
      <c r="Y32" s="18">
        <f t="shared" si="6"/>
        <v>14397.028696399311</v>
      </c>
      <c r="Z32" s="18">
        <f t="shared" si="6"/>
        <v>20161.97596190057</v>
      </c>
      <c r="AA32" s="18">
        <f t="shared" si="6"/>
        <v>24328.49286119852</v>
      </c>
      <c r="AB32" s="18">
        <f t="shared" si="6"/>
        <v>33707.532981424134</v>
      </c>
      <c r="AC32" s="18">
        <f t="shared" si="6"/>
        <v>39384.941484362855</v>
      </c>
      <c r="AD32" s="128"/>
    </row>
    <row r="33" spans="1:30" ht="16.5" customHeight="1">
      <c r="A33" s="26">
        <v>0.2265625</v>
      </c>
      <c r="B33" s="27" t="s">
        <v>81</v>
      </c>
      <c r="C33" s="28" t="s">
        <v>81</v>
      </c>
      <c r="D33" s="40"/>
      <c r="E33" s="30"/>
      <c r="F33" s="31"/>
      <c r="G33" s="18">
        <f t="shared" si="5"/>
        <v>127.80426348768452</v>
      </c>
      <c r="H33" s="18">
        <f t="shared" si="5"/>
        <v>165.12927685124916</v>
      </c>
      <c r="I33" s="18">
        <f t="shared" si="5"/>
        <v>206.73296802611182</v>
      </c>
      <c r="J33" s="18">
        <f t="shared" si="5"/>
        <v>256.2804424825334</v>
      </c>
      <c r="K33" s="18">
        <f t="shared" si="5"/>
        <v>305.5980660230116</v>
      </c>
      <c r="L33" s="18">
        <f t="shared" si="5"/>
        <v>392.28134350418964</v>
      </c>
      <c r="M33" s="18">
        <f t="shared" si="5"/>
        <v>505.54859583823634</v>
      </c>
      <c r="N33" s="18">
        <f t="shared" si="5"/>
        <v>714.0005080921532</v>
      </c>
      <c r="O33" s="18">
        <f t="shared" si="5"/>
        <v>941.3091819346475</v>
      </c>
      <c r="P33" s="18">
        <f t="shared" si="5"/>
        <v>1220.6728235555931</v>
      </c>
      <c r="Q33" s="18">
        <f t="shared" si="6"/>
        <v>1619.3907350108789</v>
      </c>
      <c r="R33" s="18">
        <f t="shared" si="6"/>
        <v>2084.823165673398</v>
      </c>
      <c r="S33" s="18">
        <f t="shared" si="6"/>
        <v>2743.194980969608</v>
      </c>
      <c r="T33" s="18">
        <f t="shared" si="6"/>
        <v>3579.050419919888</v>
      </c>
      <c r="U33" s="18">
        <f t="shared" si="6"/>
        <v>4667.721273576696</v>
      </c>
      <c r="V33" s="18">
        <f t="shared" si="6"/>
        <v>6590.231815682832</v>
      </c>
      <c r="W33" s="18">
        <f t="shared" si="6"/>
        <v>9333.672398611185</v>
      </c>
      <c r="X33" s="18">
        <f t="shared" si="6"/>
        <v>11013.26659310052</v>
      </c>
      <c r="Y33" s="18">
        <f t="shared" si="6"/>
        <v>14533.968354230556</v>
      </c>
      <c r="Z33" s="18">
        <f t="shared" si="6"/>
        <v>20385.36983885824</v>
      </c>
      <c r="AA33" s="18">
        <f t="shared" si="6"/>
        <v>24582.477754246407</v>
      </c>
      <c r="AB33" s="18">
        <f t="shared" si="6"/>
        <v>34024.548217354095</v>
      </c>
      <c r="AC33" s="18">
        <f t="shared" si="6"/>
        <v>39740.04091956133</v>
      </c>
      <c r="AD33" s="128"/>
    </row>
    <row r="34" spans="1:30" ht="16.5" customHeight="1">
      <c r="A34" s="26">
        <v>0.234375</v>
      </c>
      <c r="B34" s="20">
        <f>F34*6</f>
        <v>1.40625</v>
      </c>
      <c r="C34" s="21">
        <f>F34*4</f>
        <v>0.9375</v>
      </c>
      <c r="D34" s="22">
        <f>F34*3</f>
        <v>0.703125</v>
      </c>
      <c r="E34" s="23">
        <f>F34*2</f>
        <v>0.46875</v>
      </c>
      <c r="F34" s="24">
        <f>A34</f>
        <v>0.234375</v>
      </c>
      <c r="G34" s="18">
        <f t="shared" si="5"/>
        <v>129.13681677474506</v>
      </c>
      <c r="H34" s="18">
        <f t="shared" si="5"/>
        <v>166.9405175727212</v>
      </c>
      <c r="I34" s="18">
        <f t="shared" si="5"/>
        <v>209.00162878939207</v>
      </c>
      <c r="J34" s="18">
        <f t="shared" si="5"/>
        <v>259.1022635419248</v>
      </c>
      <c r="K34" s="18">
        <f t="shared" si="5"/>
        <v>308.9960714838847</v>
      </c>
      <c r="L34" s="18">
        <f t="shared" si="5"/>
        <v>396.5595120488506</v>
      </c>
      <c r="M34" s="18">
        <f t="shared" si="5"/>
        <v>511.1256902224908</v>
      </c>
      <c r="N34" s="18">
        <f t="shared" si="5"/>
        <v>721.9111853569138</v>
      </c>
      <c r="O34" s="18">
        <f t="shared" si="5"/>
        <v>951.7532763260513</v>
      </c>
      <c r="P34" s="18">
        <f t="shared" si="5"/>
        <v>1234.010800599388</v>
      </c>
      <c r="Q34" s="18">
        <f t="shared" si="6"/>
        <v>1637.2042715310363</v>
      </c>
      <c r="R34" s="18">
        <f t="shared" si="6"/>
        <v>2107.0453009084763</v>
      </c>
      <c r="S34" s="18">
        <f t="shared" si="6"/>
        <v>2771.562222021914</v>
      </c>
      <c r="T34" s="18">
        <f t="shared" si="6"/>
        <v>3615.3739628926614</v>
      </c>
      <c r="U34" s="18">
        <f t="shared" si="6"/>
        <v>4711.9435801984155</v>
      </c>
      <c r="V34" s="18">
        <f t="shared" si="6"/>
        <v>6656.496013000989</v>
      </c>
      <c r="W34" s="18">
        <f t="shared" si="6"/>
        <v>9432.31280394923</v>
      </c>
      <c r="X34" s="18">
        <f t="shared" si="6"/>
        <v>11123.901269872507</v>
      </c>
      <c r="Y34" s="18">
        <f t="shared" si="6"/>
        <v>14670.16440855472</v>
      </c>
      <c r="Z34" s="18">
        <f t="shared" si="6"/>
        <v>20607.053423097408</v>
      </c>
      <c r="AA34" s="18">
        <f t="shared" si="6"/>
        <v>24834.78024570494</v>
      </c>
      <c r="AB34" s="18">
        <f t="shared" si="6"/>
        <v>34339.8801259696</v>
      </c>
      <c r="AC34" s="18">
        <f t="shared" si="6"/>
        <v>40093.401702158495</v>
      </c>
      <c r="AD34" s="128"/>
    </row>
    <row r="35" spans="1:30" ht="16.5" customHeight="1">
      <c r="A35" s="26">
        <v>0.2421875</v>
      </c>
      <c r="B35" s="27" t="s">
        <v>81</v>
      </c>
      <c r="C35" s="28" t="s">
        <v>81</v>
      </c>
      <c r="D35" s="40"/>
      <c r="E35" s="30"/>
      <c r="F35" s="31"/>
      <c r="G35" s="18">
        <f t="shared" si="5"/>
        <v>130.45575952713764</v>
      </c>
      <c r="H35" s="18">
        <f t="shared" si="5"/>
        <v>168.73745320508195</v>
      </c>
      <c r="I35" s="18">
        <f t="shared" si="5"/>
        <v>211.25234814764306</v>
      </c>
      <c r="J35" s="18">
        <f t="shared" si="5"/>
        <v>261.90156063158963</v>
      </c>
      <c r="K35" s="18">
        <f t="shared" si="5"/>
        <v>312.3661928114569</v>
      </c>
      <c r="L35" s="18">
        <f t="shared" si="5"/>
        <v>400.8044176345271</v>
      </c>
      <c r="M35" s="18">
        <f t="shared" si="5"/>
        <v>516.6580295212958</v>
      </c>
      <c r="N35" s="18">
        <f t="shared" si="5"/>
        <v>729.7576069637156</v>
      </c>
      <c r="O35" s="18">
        <f t="shared" si="5"/>
        <v>962.1121908016835</v>
      </c>
      <c r="P35" s="18">
        <f t="shared" si="5"/>
        <v>1247.2445335147652</v>
      </c>
      <c r="Q35" s="18">
        <f t="shared" si="6"/>
        <v>1654.8759967755586</v>
      </c>
      <c r="R35" s="18">
        <f t="shared" si="6"/>
        <v>2129.1047825864257</v>
      </c>
      <c r="S35" s="18">
        <f t="shared" si="6"/>
        <v>2799.736877794678</v>
      </c>
      <c r="T35" s="18">
        <f t="shared" si="6"/>
        <v>3651.4615906408258</v>
      </c>
      <c r="U35" s="18">
        <f t="shared" si="6"/>
        <v>4755.8118281091965</v>
      </c>
      <c r="V35" s="18">
        <f t="shared" si="6"/>
        <v>6722.338962155082</v>
      </c>
      <c r="W35" s="18">
        <f t="shared" si="6"/>
        <v>9530.246741186691</v>
      </c>
      <c r="X35" s="18">
        <f t="shared" si="6"/>
        <v>11233.834119185998</v>
      </c>
      <c r="Y35" s="18">
        <f t="shared" si="6"/>
        <v>14805.616859371805</v>
      </c>
      <c r="Z35" s="18">
        <f t="shared" si="6"/>
        <v>20827.026714618063</v>
      </c>
      <c r="AA35" s="18">
        <f t="shared" si="6"/>
        <v>25085.400335574115</v>
      </c>
      <c r="AB35" s="18">
        <f t="shared" si="6"/>
        <v>34653.52870727066</v>
      </c>
      <c r="AC35" s="18">
        <f t="shared" si="6"/>
        <v>40445.02383215434</v>
      </c>
      <c r="AD35" s="128"/>
    </row>
    <row r="36" spans="1:30" ht="16.5" customHeight="1">
      <c r="A36" s="85">
        <v>0.25</v>
      </c>
      <c r="B36" s="20">
        <f>F36*6</f>
        <v>1.5</v>
      </c>
      <c r="C36" s="21">
        <f>F36*4</f>
        <v>1</v>
      </c>
      <c r="D36" s="22">
        <f>F36*3</f>
        <v>0.75</v>
      </c>
      <c r="E36" s="23">
        <f>F36*2</f>
        <v>0.5</v>
      </c>
      <c r="F36" s="24">
        <f>A36</f>
        <v>0.25</v>
      </c>
      <c r="G36" s="18">
        <f t="shared" si="5"/>
        <v>131.76109174486226</v>
      </c>
      <c r="H36" s="18">
        <f t="shared" si="5"/>
        <v>170.52008374833136</v>
      </c>
      <c r="I36" s="18">
        <f t="shared" si="5"/>
        <v>213.48512610086473</v>
      </c>
      <c r="J36" s="18">
        <f t="shared" si="5"/>
        <v>264.67833375152793</v>
      </c>
      <c r="K36" s="18">
        <f t="shared" si="5"/>
        <v>315.7084300057284</v>
      </c>
      <c r="L36" s="18">
        <f t="shared" si="5"/>
        <v>405.0160602612193</v>
      </c>
      <c r="M36" s="18">
        <f t="shared" si="5"/>
        <v>522.1456137346516</v>
      </c>
      <c r="N36" s="18">
        <f t="shared" si="5"/>
        <v>737.5397729125585</v>
      </c>
      <c r="O36" s="18">
        <f t="shared" si="5"/>
        <v>972.385925361544</v>
      </c>
      <c r="P36" s="18">
        <f t="shared" si="5"/>
        <v>1260.3740223017242</v>
      </c>
      <c r="Q36" s="18">
        <f t="shared" si="6"/>
        <v>1672.4059107444464</v>
      </c>
      <c r="R36" s="18">
        <f t="shared" si="6"/>
        <v>2151.0016107072465</v>
      </c>
      <c r="S36" s="18">
        <f t="shared" si="6"/>
        <v>2827.718948287902</v>
      </c>
      <c r="T36" s="18">
        <f t="shared" si="6"/>
        <v>3687.3133031643797</v>
      </c>
      <c r="U36" s="18">
        <f t="shared" si="6"/>
        <v>4799.32601730904</v>
      </c>
      <c r="V36" s="18">
        <f t="shared" si="6"/>
        <v>6787.7606631451135</v>
      </c>
      <c r="W36" s="18">
        <f t="shared" si="6"/>
        <v>9627.474210323566</v>
      </c>
      <c r="X36" s="18">
        <f t="shared" si="6"/>
        <v>11343.065141040992</v>
      </c>
      <c r="Y36" s="18">
        <f t="shared" si="6"/>
        <v>14940.325706681811</v>
      </c>
      <c r="Z36" s="18">
        <f t="shared" si="6"/>
        <v>21045.289713420214</v>
      </c>
      <c r="AA36" s="18">
        <f t="shared" si="6"/>
        <v>25334.33802385394</v>
      </c>
      <c r="AB36" s="18">
        <f t="shared" si="6"/>
        <v>34965.49396125726</v>
      </c>
      <c r="AC36" s="18">
        <f t="shared" si="6"/>
        <v>40794.907309548864</v>
      </c>
      <c r="AD36" s="129"/>
    </row>
    <row r="37" spans="1:30" ht="16.5" customHeight="1">
      <c r="A37" s="85">
        <v>0.2578125</v>
      </c>
      <c r="B37" s="20"/>
      <c r="C37" s="21"/>
      <c r="D37" s="22"/>
      <c r="E37" s="23"/>
      <c r="F37" s="24"/>
      <c r="G37" s="18"/>
      <c r="H37" s="18">
        <f>(($A37+H$58)^2*H$55+($A37+H$58)*H$56+H$57)</f>
        <v>172.28840920246947</v>
      </c>
      <c r="I37" s="18">
        <f>(($A37+I$58)^2*I$55+($A37+I$58)*I$56+I$57)</f>
        <v>215.6999626490571</v>
      </c>
      <c r="J37" s="18">
        <f>(($A37+J$58)^2*J$55+($A37+J$58)*J$56+J$57)</f>
        <v>267.4325829017396</v>
      </c>
      <c r="K37" s="18"/>
      <c r="L37" s="18"/>
      <c r="M37" s="18">
        <f>(($A37+M$58)^2*M$55+($A37+M$58)*M$56+M$57)</f>
        <v>527.5884428625583</v>
      </c>
      <c r="N37" s="18">
        <f>(($A37+N$58)^2*N$55+($A37+N$58)*N$56+N$57)</f>
        <v>745.2576832034423</v>
      </c>
      <c r="O37" s="18"/>
      <c r="P37" s="18">
        <f aca="true" t="shared" si="7" ref="P37:AC37">(($A37+P$58)^2*P$55+($A37+P$58)*P$56+P$57)</f>
        <v>1273.399266960265</v>
      </c>
      <c r="Q37" s="18">
        <f t="shared" si="7"/>
        <v>1689.7940134376993</v>
      </c>
      <c r="R37" s="18">
        <f t="shared" si="7"/>
        <v>2172.7357852709383</v>
      </c>
      <c r="S37" s="18">
        <f t="shared" si="7"/>
        <v>2855.5084335015845</v>
      </c>
      <c r="T37" s="18">
        <f t="shared" si="7"/>
        <v>3722.929100463325</v>
      </c>
      <c r="U37" s="18">
        <f t="shared" si="7"/>
        <v>4842.486147797947</v>
      </c>
      <c r="V37" s="18">
        <f t="shared" si="7"/>
        <v>6852.761115971081</v>
      </c>
      <c r="W37" s="18">
        <f t="shared" si="7"/>
        <v>9723.995211359852</v>
      </c>
      <c r="X37" s="18">
        <f t="shared" si="7"/>
        <v>11451.594335437492</v>
      </c>
      <c r="Y37" s="18">
        <f t="shared" si="7"/>
        <v>15074.290950484736</v>
      </c>
      <c r="Z37" s="18">
        <f t="shared" si="7"/>
        <v>21261.84241950386</v>
      </c>
      <c r="AA37" s="18">
        <f t="shared" si="7"/>
        <v>25581.593310544406</v>
      </c>
      <c r="AB37" s="18">
        <f t="shared" si="7"/>
        <v>35275.775887929405</v>
      </c>
      <c r="AC37" s="18">
        <f t="shared" si="7"/>
        <v>41143.05213434207</v>
      </c>
      <c r="AD37" s="86"/>
    </row>
    <row r="38" spans="1:30" ht="16.5" customHeight="1">
      <c r="A38" s="85">
        <v>0.265625</v>
      </c>
      <c r="B38" s="20">
        <f aca="true" t="shared" si="8" ref="B38:B52">F38*6</f>
        <v>1.59375</v>
      </c>
      <c r="C38" s="21">
        <f aca="true" t="shared" si="9" ref="C38:C52">F38*4</f>
        <v>1.0625</v>
      </c>
      <c r="D38" s="22">
        <f aca="true" t="shared" si="10" ref="D38:D52">F38*3</f>
        <v>0.796875</v>
      </c>
      <c r="E38" s="23">
        <f aca="true" t="shared" si="11" ref="E38:E52">F38*2</f>
        <v>0.53125</v>
      </c>
      <c r="F38" s="24">
        <f aca="true" t="shared" si="12" ref="F38:F52">A38</f>
        <v>0.265625</v>
      </c>
      <c r="G38" s="18"/>
      <c r="H38" s="18"/>
      <c r="I38" s="18"/>
      <c r="J38" s="18"/>
      <c r="K38" s="18"/>
      <c r="L38" s="18"/>
      <c r="M38" s="18">
        <f aca="true" t="shared" si="13" ref="M38:M43">(($A38+M$58)^2*M$55+($A38+M$58)*M$56+M$57)</f>
        <v>532.9865169050157</v>
      </c>
      <c r="N38" s="18"/>
      <c r="O38" s="18"/>
      <c r="P38" s="18">
        <f>(($A38+P$58)^2*P$55+($A38+P$58)*P$56+P$57)</f>
        <v>1286.3202674903882</v>
      </c>
      <c r="Q38" s="18"/>
      <c r="R38" s="18">
        <f aca="true" t="shared" si="14" ref="R38:AC38">(($A38+R$58)^2*R$55+($A38+R$58)*R$56+R$57)</f>
        <v>2194.3073062775015</v>
      </c>
      <c r="S38" s="18">
        <f t="shared" si="14"/>
        <v>2883.105333435726</v>
      </c>
      <c r="T38" s="18">
        <f t="shared" si="14"/>
        <v>3758.308982537661</v>
      </c>
      <c r="U38" s="18">
        <f t="shared" si="14"/>
        <v>4885.292219575915</v>
      </c>
      <c r="V38" s="18">
        <f t="shared" si="14"/>
        <v>6917.340320632988</v>
      </c>
      <c r="W38" s="18">
        <f t="shared" si="14"/>
        <v>9819.809744295557</v>
      </c>
      <c r="X38" s="18">
        <f t="shared" si="14"/>
        <v>11559.421702375495</v>
      </c>
      <c r="Y38" s="18">
        <f t="shared" si="14"/>
        <v>15207.51259078058</v>
      </c>
      <c r="Z38" s="18">
        <f t="shared" si="14"/>
        <v>21476.684832869</v>
      </c>
      <c r="AA38" s="18">
        <f t="shared" si="14"/>
        <v>25827.166195645514</v>
      </c>
      <c r="AB38" s="18">
        <f t="shared" si="14"/>
        <v>35584.3744872871</v>
      </c>
      <c r="AC38" s="18">
        <f t="shared" si="14"/>
        <v>41489.458306533954</v>
      </c>
      <c r="AD38" s="86"/>
    </row>
    <row r="39" spans="1:30" ht="16.5" customHeight="1">
      <c r="A39" s="85">
        <v>0.2734375</v>
      </c>
      <c r="B39" s="20"/>
      <c r="C39" s="21"/>
      <c r="D39" s="22"/>
      <c r="E39" s="23"/>
      <c r="F39" s="24"/>
      <c r="G39" s="18"/>
      <c r="H39" s="18"/>
      <c r="I39" s="18"/>
      <c r="J39" s="18"/>
      <c r="K39" s="18"/>
      <c r="L39" s="18"/>
      <c r="M39" s="18">
        <f t="shared" si="13"/>
        <v>538.3398358620238</v>
      </c>
      <c r="N39" s="18"/>
      <c r="O39" s="18"/>
      <c r="P39" s="18"/>
      <c r="Q39" s="18"/>
      <c r="R39" s="18">
        <f aca="true" t="shared" si="15" ref="R39:Y40">(($A39+R$58)^2*R$55+($A39+R$58)*R$56+R$57)</f>
        <v>2215.7161737269353</v>
      </c>
      <c r="S39" s="18">
        <f t="shared" si="15"/>
        <v>2910.509648090327</v>
      </c>
      <c r="T39" s="18">
        <f t="shared" si="15"/>
        <v>3793.4529493873874</v>
      </c>
      <c r="U39" s="18">
        <f t="shared" si="15"/>
        <v>4927.744232642946</v>
      </c>
      <c r="V39" s="18">
        <f t="shared" si="15"/>
        <v>6981.498277130831</v>
      </c>
      <c r="W39" s="18">
        <f t="shared" si="15"/>
        <v>9914.917809130673</v>
      </c>
      <c r="X39" s="18">
        <f t="shared" si="15"/>
        <v>11666.547241855</v>
      </c>
      <c r="Y39" s="18">
        <f t="shared" si="15"/>
        <v>15339.990627569345</v>
      </c>
      <c r="Z39" s="18"/>
      <c r="AA39" s="18">
        <f aca="true" t="shared" si="16" ref="AA39:AC47">(($A39+AA$58)^2*AA$55+($A39+AA$58)*AA$56+AA$57)</f>
        <v>26071.05667915727</v>
      </c>
      <c r="AB39" s="18">
        <f t="shared" si="16"/>
        <v>35891.28975933034</v>
      </c>
      <c r="AC39" s="18">
        <f t="shared" si="16"/>
        <v>41834.125826124524</v>
      </c>
      <c r="AD39" s="86"/>
    </row>
    <row r="40" spans="1:30" ht="16.5" customHeight="1">
      <c r="A40" s="85">
        <v>0.28125</v>
      </c>
      <c r="B40" s="20">
        <f t="shared" si="8"/>
        <v>1.6875</v>
      </c>
      <c r="C40" s="21">
        <f t="shared" si="9"/>
        <v>1.125</v>
      </c>
      <c r="D40" s="22">
        <f t="shared" si="10"/>
        <v>0.84375</v>
      </c>
      <c r="E40" s="23">
        <f t="shared" si="11"/>
        <v>0.5625</v>
      </c>
      <c r="F40" s="24">
        <f t="shared" si="12"/>
        <v>0.28125</v>
      </c>
      <c r="G40" s="18"/>
      <c r="H40" s="18"/>
      <c r="I40" s="18"/>
      <c r="J40" s="18"/>
      <c r="K40" s="18"/>
      <c r="L40" s="18"/>
      <c r="M40" s="18">
        <f t="shared" si="13"/>
        <v>543.6483997335829</v>
      </c>
      <c r="N40" s="18"/>
      <c r="O40" s="18"/>
      <c r="P40" s="18"/>
      <c r="Q40" s="18"/>
      <c r="R40" s="18">
        <f t="shared" si="15"/>
        <v>2236.9623876192404</v>
      </c>
      <c r="S40" s="18">
        <f t="shared" si="15"/>
        <v>2937.721377465386</v>
      </c>
      <c r="T40" s="18">
        <f t="shared" si="15"/>
        <v>3828.361001012505</v>
      </c>
      <c r="U40" s="18">
        <f t="shared" si="15"/>
        <v>4969.84218699904</v>
      </c>
      <c r="V40" s="18">
        <f t="shared" si="15"/>
        <v>7045.234985464613</v>
      </c>
      <c r="W40" s="18">
        <f t="shared" si="15"/>
        <v>10009.319405865202</v>
      </c>
      <c r="X40" s="18">
        <f t="shared" si="15"/>
        <v>11772.97095387601</v>
      </c>
      <c r="Y40" s="18">
        <f t="shared" si="15"/>
        <v>15471.725060851028</v>
      </c>
      <c r="Z40" s="18"/>
      <c r="AA40" s="18">
        <f t="shared" si="16"/>
        <v>26313.26476107967</v>
      </c>
      <c r="AB40" s="18">
        <f t="shared" si="16"/>
        <v>36196.52170405913</v>
      </c>
      <c r="AC40" s="18">
        <f t="shared" si="16"/>
        <v>42177.05469311378</v>
      </c>
      <c r="AD40" s="86"/>
    </row>
    <row r="41" spans="1:30" ht="16.5" customHeight="1">
      <c r="A41" s="85">
        <v>0.2890625</v>
      </c>
      <c r="B41" s="20"/>
      <c r="C41" s="21"/>
      <c r="D41" s="22"/>
      <c r="E41" s="23"/>
      <c r="F41" s="24"/>
      <c r="G41" s="18"/>
      <c r="H41" s="18"/>
      <c r="I41" s="18"/>
      <c r="J41" s="18"/>
      <c r="K41" s="18"/>
      <c r="L41" s="18"/>
      <c r="M41" s="18">
        <f t="shared" si="13"/>
        <v>548.9122085196926</v>
      </c>
      <c r="N41" s="18"/>
      <c r="O41" s="18"/>
      <c r="P41" s="18"/>
      <c r="Q41" s="18"/>
      <c r="R41" s="18"/>
      <c r="S41" s="18">
        <f aca="true" t="shared" si="17" ref="S41:V42">(($A41+S$58)^2*S$55+($A41+S$58)*S$56+S$57)</f>
        <v>2964.740521560905</v>
      </c>
      <c r="T41" s="18">
        <f t="shared" si="17"/>
        <v>3863.033137413013</v>
      </c>
      <c r="U41" s="18">
        <f t="shared" si="17"/>
        <v>5011.586082644197</v>
      </c>
      <c r="V41" s="18">
        <f t="shared" si="17"/>
        <v>7108.550445634332</v>
      </c>
      <c r="W41" s="18"/>
      <c r="X41" s="18">
        <f aca="true" t="shared" si="18" ref="X41:Y44">(($A41+X$58)^2*X$55+($A41+X$58)*X$56+X$57)</f>
        <v>11878.692838438526</v>
      </c>
      <c r="Y41" s="18">
        <f t="shared" si="18"/>
        <v>15602.715890625632</v>
      </c>
      <c r="Z41" s="18"/>
      <c r="AA41" s="18">
        <f t="shared" si="16"/>
        <v>26553.79044141271</v>
      </c>
      <c r="AB41" s="18">
        <f t="shared" si="16"/>
        <v>36500.07032147347</v>
      </c>
      <c r="AC41" s="18">
        <f t="shared" si="16"/>
        <v>42518.24490750171</v>
      </c>
      <c r="AD41" s="86"/>
    </row>
    <row r="42" spans="1:30" ht="16.5" customHeight="1">
      <c r="A42" s="85">
        <v>0.296875</v>
      </c>
      <c r="B42" s="20">
        <f t="shared" si="8"/>
        <v>1.78125</v>
      </c>
      <c r="C42" s="21">
        <f t="shared" si="9"/>
        <v>1.1875</v>
      </c>
      <c r="D42" s="22">
        <f t="shared" si="10"/>
        <v>0.890625</v>
      </c>
      <c r="E42" s="23">
        <f t="shared" si="11"/>
        <v>0.59375</v>
      </c>
      <c r="F42" s="24">
        <f t="shared" si="12"/>
        <v>0.296875</v>
      </c>
      <c r="G42" s="18"/>
      <c r="H42" s="18"/>
      <c r="I42" s="18"/>
      <c r="J42" s="18"/>
      <c r="K42" s="18"/>
      <c r="L42" s="18"/>
      <c r="M42" s="18">
        <f t="shared" si="13"/>
        <v>554.1312622203532</v>
      </c>
      <c r="N42" s="18"/>
      <c r="O42" s="18"/>
      <c r="P42" s="18"/>
      <c r="Q42" s="18"/>
      <c r="R42" s="18"/>
      <c r="S42" s="18">
        <f t="shared" si="17"/>
        <v>2991.567080376882</v>
      </c>
      <c r="T42" s="18">
        <f t="shared" si="17"/>
        <v>3897.4693585889113</v>
      </c>
      <c r="U42" s="18">
        <f t="shared" si="17"/>
        <v>5052.975919578415</v>
      </c>
      <c r="V42" s="18">
        <f t="shared" si="17"/>
        <v>7171.444657639989</v>
      </c>
      <c r="W42" s="18"/>
      <c r="X42" s="18">
        <f t="shared" si="18"/>
        <v>11983.712895542545</v>
      </c>
      <c r="Y42" s="18">
        <f t="shared" si="18"/>
        <v>15732.963116893156</v>
      </c>
      <c r="Z42" s="18"/>
      <c r="AA42" s="18">
        <f t="shared" si="16"/>
        <v>26792.633720156402</v>
      </c>
      <c r="AB42" s="18">
        <f t="shared" si="16"/>
        <v>36801.935611573346</v>
      </c>
      <c r="AC42" s="18">
        <f t="shared" si="16"/>
        <v>42857.69646928833</v>
      </c>
      <c r="AD42" s="86"/>
    </row>
    <row r="43" spans="1:30" ht="16.5" customHeight="1">
      <c r="A43" s="85">
        <v>0.3046875</v>
      </c>
      <c r="B43" s="20"/>
      <c r="C43" s="21"/>
      <c r="D43" s="22"/>
      <c r="E43" s="23"/>
      <c r="F43" s="24"/>
      <c r="G43" s="18"/>
      <c r="H43" s="18"/>
      <c r="I43" s="18"/>
      <c r="J43" s="18"/>
      <c r="K43" s="18"/>
      <c r="L43" s="18"/>
      <c r="M43" s="18">
        <f t="shared" si="13"/>
        <v>559.3055608355645</v>
      </c>
      <c r="N43" s="18"/>
      <c r="O43" s="18"/>
      <c r="P43" s="18"/>
      <c r="Q43" s="18"/>
      <c r="R43" s="18"/>
      <c r="S43" s="18"/>
      <c r="T43" s="18">
        <f>(($A43+T$58)^2*T$55+($A43+T$58)*T$56+T$57)</f>
        <v>3931.6696645402003</v>
      </c>
      <c r="U43" s="18">
        <f>(($A43+U$58)^2*U$55+($A43+U$58)*U$56+U$57)</f>
        <v>5094.011697801697</v>
      </c>
      <c r="V43" s="18">
        <f>(($A43+V$58)^2*V$55+($A43+V$58)*V$56+V$57)</f>
        <v>7233.9176214815825</v>
      </c>
      <c r="W43" s="18"/>
      <c r="X43" s="18">
        <f t="shared" si="18"/>
        <v>12088.031125188067</v>
      </c>
      <c r="Y43" s="18">
        <f t="shared" si="18"/>
        <v>15862.466739653604</v>
      </c>
      <c r="Z43" s="18"/>
      <c r="AA43" s="18">
        <f t="shared" si="16"/>
        <v>27029.794597310734</v>
      </c>
      <c r="AB43" s="18">
        <f aca="true" t="shared" si="19" ref="AB43:AC50">(($A43+AB$58)^2*AB$55+($A43+AB$58)*AB$56+AB$57)</f>
        <v>37102.11757435878</v>
      </c>
      <c r="AC43" s="18">
        <f t="shared" si="19"/>
        <v>43195.40937847362</v>
      </c>
      <c r="AD43" s="86"/>
    </row>
    <row r="44" spans="1:30" ht="16.5" customHeight="1">
      <c r="A44" s="85">
        <v>0.3125</v>
      </c>
      <c r="B44" s="20">
        <f t="shared" si="8"/>
        <v>1.875</v>
      </c>
      <c r="C44" s="21">
        <f t="shared" si="9"/>
        <v>1.25</v>
      </c>
      <c r="D44" s="22">
        <f t="shared" si="10"/>
        <v>0.9375</v>
      </c>
      <c r="E44" s="23">
        <f t="shared" si="11"/>
        <v>0.625</v>
      </c>
      <c r="F44" s="24">
        <f t="shared" si="12"/>
        <v>0.3125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f>(($A44+U$58)^2*U$55+($A44+U$58)*U$56+U$57)</f>
        <v>5134.69341731404</v>
      </c>
      <c r="V44" s="18">
        <f>(($A44+V$58)^2*V$55+($A44+V$58)*V$56+V$57)</f>
        <v>7295.969337159113</v>
      </c>
      <c r="W44" s="18"/>
      <c r="X44" s="18">
        <f t="shared" si="18"/>
        <v>12191.647527375093</v>
      </c>
      <c r="Y44" s="18">
        <f t="shared" si="18"/>
        <v>15991.226758906967</v>
      </c>
      <c r="Z44" s="18"/>
      <c r="AA44" s="18">
        <f t="shared" si="16"/>
        <v>27265.273072875716</v>
      </c>
      <c r="AB44" s="18">
        <f t="shared" si="19"/>
        <v>37400.61620982976</v>
      </c>
      <c r="AC44" s="18">
        <f t="shared" si="19"/>
        <v>43531.383635057595</v>
      </c>
      <c r="AD44" s="86"/>
    </row>
    <row r="45" spans="1:30" ht="16.5" customHeight="1">
      <c r="A45" s="85">
        <v>0.3203125</v>
      </c>
      <c r="B45" s="20"/>
      <c r="C45" s="21"/>
      <c r="D45" s="22"/>
      <c r="E45" s="23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f>(($A45+V$58)^2*V$55+($A45+V$58)*V$56+V$57)</f>
        <v>7357.599804672582</v>
      </c>
      <c r="W45" s="18"/>
      <c r="X45" s="18"/>
      <c r="Y45" s="18">
        <f>(($A45+Y$58)^2*Y$55+($A45+Y$58)*Y$56+Y$57)</f>
        <v>16119.243174653251</v>
      </c>
      <c r="Z45" s="18"/>
      <c r="AA45" s="18">
        <f t="shared" si="16"/>
        <v>27499.069146851336</v>
      </c>
      <c r="AB45" s="18">
        <f t="shared" si="19"/>
        <v>37697.43151798628</v>
      </c>
      <c r="AC45" s="18">
        <f t="shared" si="19"/>
        <v>43865.61923904026</v>
      </c>
      <c r="AD45" s="86"/>
    </row>
    <row r="46" spans="1:30" ht="16.5" customHeight="1">
      <c r="A46" s="85">
        <v>0.328125</v>
      </c>
      <c r="B46" s="20">
        <f t="shared" si="8"/>
        <v>1.96875</v>
      </c>
      <c r="C46" s="21">
        <f t="shared" si="9"/>
        <v>1.3125</v>
      </c>
      <c r="D46" s="22">
        <f t="shared" si="10"/>
        <v>0.984375</v>
      </c>
      <c r="E46" s="23">
        <f t="shared" si="11"/>
        <v>0.65625</v>
      </c>
      <c r="F46" s="24">
        <f t="shared" si="12"/>
        <v>0.328125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f>(($A46+V$58)^2*V$55+($A46+V$58)*V$56+V$57)</f>
        <v>7418.809024021987</v>
      </c>
      <c r="W46" s="18"/>
      <c r="X46" s="18"/>
      <c r="Y46" s="18">
        <f>(($A46+Y$58)^2*Y$55+($A46+Y$58)*Y$56+Y$57)</f>
        <v>16246.515986892455</v>
      </c>
      <c r="Z46" s="18"/>
      <c r="AA46" s="18">
        <f t="shared" si="16"/>
        <v>27731.1828192376</v>
      </c>
      <c r="AB46" s="18">
        <f t="shared" si="19"/>
        <v>37992.56349882835</v>
      </c>
      <c r="AC46" s="18">
        <f t="shared" si="19"/>
        <v>44198.1161904216</v>
      </c>
      <c r="AD46" s="86"/>
    </row>
    <row r="47" spans="1:30" ht="16.5" customHeight="1">
      <c r="A47" s="85">
        <v>0.3359375</v>
      </c>
      <c r="B47" s="20"/>
      <c r="C47" s="21"/>
      <c r="D47" s="22"/>
      <c r="E47" s="23"/>
      <c r="F47" s="2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f>(($A47+V$58)^2*V$55+($A47+V$58)*V$56+V$57)</f>
        <v>7479.596995207332</v>
      </c>
      <c r="W47" s="18"/>
      <c r="X47" s="18"/>
      <c r="Y47" s="18">
        <f>(($A47+Y$58)^2*Y$55+($A47+Y$58)*Y$56+Y$57)</f>
        <v>16373.04519562458</v>
      </c>
      <c r="Z47" s="18"/>
      <c r="AA47" s="18">
        <f t="shared" si="16"/>
        <v>27961.614090034516</v>
      </c>
      <c r="AB47" s="18">
        <f t="shared" si="19"/>
        <v>38286.01215235597</v>
      </c>
      <c r="AC47" s="18">
        <f t="shared" si="19"/>
        <v>44528.87448920162</v>
      </c>
      <c r="AD47" s="86"/>
    </row>
    <row r="48" spans="1:30" ht="16.5" customHeight="1">
      <c r="A48" s="85">
        <v>0.34375</v>
      </c>
      <c r="B48" s="20">
        <f t="shared" si="8"/>
        <v>2.0625</v>
      </c>
      <c r="C48" s="21">
        <f t="shared" si="9"/>
        <v>1.375</v>
      </c>
      <c r="D48" s="22">
        <f t="shared" si="10"/>
        <v>1.03125</v>
      </c>
      <c r="E48" s="23">
        <f t="shared" si="11"/>
        <v>0.6875</v>
      </c>
      <c r="F48" s="24">
        <f t="shared" si="12"/>
        <v>0.34375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f>(($A48+V$58)^2*V$55+($A48+V$58)*V$56+V$57)</f>
        <v>7539.963718228614</v>
      </c>
      <c r="W48" s="18"/>
      <c r="X48" s="18"/>
      <c r="Y48" s="18">
        <f>(($A48+Y$58)^2*Y$55+($A48+Y$58)*Y$56+Y$57)</f>
        <v>16498.83080084962</v>
      </c>
      <c r="Z48" s="18"/>
      <c r="AA48" s="18"/>
      <c r="AB48" s="18">
        <f t="shared" si="19"/>
        <v>38577.77747856913</v>
      </c>
      <c r="AC48" s="18">
        <f t="shared" si="19"/>
        <v>44857.894135380324</v>
      </c>
      <c r="AD48" s="86"/>
    </row>
    <row r="49" spans="1:30" ht="16.5" customHeight="1">
      <c r="A49" s="85">
        <v>0.3515625</v>
      </c>
      <c r="B49" s="20"/>
      <c r="C49" s="21"/>
      <c r="D49" s="22"/>
      <c r="E49" s="23"/>
      <c r="F49" s="2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f>(($A49+Y$58)^2*Y$55+($A49+Y$58)*Y$56+Y$57)</f>
        <v>16623.872802567585</v>
      </c>
      <c r="Z49" s="18"/>
      <c r="AA49" s="18"/>
      <c r="AB49" s="18">
        <f t="shared" si="19"/>
        <v>38867.85947746784</v>
      </c>
      <c r="AC49" s="18">
        <f t="shared" si="19"/>
        <v>45185.17512895771</v>
      </c>
      <c r="AD49" s="86"/>
    </row>
    <row r="50" spans="1:30" ht="16.5" customHeight="1">
      <c r="A50" s="85">
        <v>0.359375</v>
      </c>
      <c r="B50" s="20">
        <f t="shared" si="8"/>
        <v>2.15625</v>
      </c>
      <c r="C50" s="21">
        <f t="shared" si="9"/>
        <v>1.4375</v>
      </c>
      <c r="D50" s="22">
        <f t="shared" si="10"/>
        <v>1.078125</v>
      </c>
      <c r="E50" s="23">
        <f t="shared" si="11"/>
        <v>0.71875</v>
      </c>
      <c r="F50" s="24">
        <f t="shared" si="12"/>
        <v>0.359375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>
        <f t="shared" si="19"/>
        <v>39156.2581490521</v>
      </c>
      <c r="AC50" s="18">
        <f t="shared" si="19"/>
        <v>45510.71746993378</v>
      </c>
      <c r="AD50" s="86"/>
    </row>
    <row r="51" spans="1:30" ht="16.5" customHeight="1">
      <c r="A51" s="85">
        <v>0.3671875</v>
      </c>
      <c r="B51" s="20"/>
      <c r="C51" s="21"/>
      <c r="D51" s="22"/>
      <c r="E51" s="23"/>
      <c r="F51" s="2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f>(($A51+AC$58)^2*AC$55+($A51+AC$58)*AC$56+AC$57)</f>
        <v>45834.521158308526</v>
      </c>
      <c r="AD51" s="86"/>
    </row>
    <row r="52" spans="1:30" ht="16.5" customHeight="1" thickBot="1">
      <c r="A52" s="85">
        <v>0.375</v>
      </c>
      <c r="B52" s="20">
        <f t="shared" si="8"/>
        <v>2.25</v>
      </c>
      <c r="C52" s="21">
        <f t="shared" si="9"/>
        <v>1.5</v>
      </c>
      <c r="D52" s="22">
        <f t="shared" si="10"/>
        <v>1.125</v>
      </c>
      <c r="E52" s="23">
        <f t="shared" si="11"/>
        <v>0.75</v>
      </c>
      <c r="F52" s="24">
        <f t="shared" si="12"/>
        <v>0.375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>
        <f>(($A52+AC$58)^2*AC$55+($A52+AC$58)*AC$56+AC$57)</f>
        <v>46156.58619408196</v>
      </c>
      <c r="AD52" s="86"/>
    </row>
    <row r="53" spans="2:29" ht="19.5" customHeight="1">
      <c r="B53" s="41">
        <v>0.046875</v>
      </c>
      <c r="C53" s="42">
        <v>0.03125</v>
      </c>
      <c r="D53" s="43">
        <v>0.0234375</v>
      </c>
      <c r="E53" s="44">
        <v>0.015625</v>
      </c>
      <c r="F53" s="45">
        <v>0.0078125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2:29" ht="19.5" customHeight="1">
      <c r="B54" s="107" t="s">
        <v>38</v>
      </c>
      <c r="C54" s="108"/>
      <c r="D54" s="108"/>
      <c r="E54" s="108"/>
      <c r="F54" s="109"/>
      <c r="G54" s="110" t="s">
        <v>39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2:29" ht="19.5" customHeight="1">
      <c r="B55" s="48"/>
      <c r="E55" s="112" t="s">
        <v>40</v>
      </c>
      <c r="F55" s="49" t="s">
        <v>41</v>
      </c>
      <c r="G55" s="50">
        <v>-111.4975</v>
      </c>
      <c r="H55" s="50">
        <v>-117.18729</v>
      </c>
      <c r="I55" s="50">
        <v>-146.97599</v>
      </c>
      <c r="J55" s="50">
        <v>-184.51636</v>
      </c>
      <c r="K55" s="50">
        <v>-228.42682</v>
      </c>
      <c r="L55" s="50">
        <v>-272.49016</v>
      </c>
      <c r="M55" s="50">
        <v>-366.63366</v>
      </c>
      <c r="N55" s="50">
        <v>-526.38235</v>
      </c>
      <c r="O55" s="50">
        <v>-697.79387</v>
      </c>
      <c r="P55" s="50">
        <v>-853.9679</v>
      </c>
      <c r="Q55" s="50">
        <v>-1161.71797</v>
      </c>
      <c r="R55" s="50">
        <v>-1332.45794</v>
      </c>
      <c r="S55" s="50">
        <v>-1577.65861</v>
      </c>
      <c r="T55" s="50">
        <v>-1932.61752</v>
      </c>
      <c r="U55" s="50">
        <v>-2900.44896</v>
      </c>
      <c r="V55" s="50">
        <v>-3450.86496</v>
      </c>
      <c r="W55" s="50">
        <v>-5787.38668</v>
      </c>
      <c r="X55" s="50">
        <v>-5749.37054</v>
      </c>
      <c r="Y55" s="50">
        <v>-6091.59993</v>
      </c>
      <c r="Z55" s="50">
        <v>-14010.71795</v>
      </c>
      <c r="AA55" s="50">
        <v>-13782.23382</v>
      </c>
      <c r="AB55" s="50">
        <v>-13789.81736</v>
      </c>
      <c r="AC55" s="50">
        <v>-14243.04211</v>
      </c>
    </row>
    <row r="56" spans="2:29" ht="19.5" customHeight="1">
      <c r="B56" s="115" t="s">
        <v>42</v>
      </c>
      <c r="C56" s="116"/>
      <c r="D56" s="117"/>
      <c r="E56" s="113"/>
      <c r="F56" s="49" t="s">
        <v>43</v>
      </c>
      <c r="G56" s="50">
        <v>285.72116</v>
      </c>
      <c r="H56" s="50">
        <v>354.95783</v>
      </c>
      <c r="I56" s="50">
        <v>444.71153</v>
      </c>
      <c r="J56" s="50">
        <v>554.11925</v>
      </c>
      <c r="K56" s="50">
        <v>670.83251</v>
      </c>
      <c r="L56" s="50">
        <v>835.94853</v>
      </c>
      <c r="M56" s="50">
        <v>1096.28807</v>
      </c>
      <c r="N56" s="50">
        <v>1558.62916</v>
      </c>
      <c r="O56" s="50">
        <v>2059.40789</v>
      </c>
      <c r="P56" s="50">
        <v>2608.75868</v>
      </c>
      <c r="Q56" s="50">
        <v>3496.26261</v>
      </c>
      <c r="R56" s="50">
        <v>4294.70385</v>
      </c>
      <c r="S56" s="50">
        <v>5411.76929</v>
      </c>
      <c r="T56" s="50">
        <v>6879.53333</v>
      </c>
      <c r="U56" s="50">
        <v>9033.49611</v>
      </c>
      <c r="V56" s="50">
        <v>12507.38064</v>
      </c>
      <c r="W56" s="50">
        <v>18990.69379</v>
      </c>
      <c r="X56" s="50">
        <v>20875.33917</v>
      </c>
      <c r="Y56" s="50">
        <v>25134.01944</v>
      </c>
      <c r="Z56" s="50">
        <v>43254.28579</v>
      </c>
      <c r="AA56" s="50">
        <v>47990.16797</v>
      </c>
      <c r="AB56" s="50">
        <v>58012.58866</v>
      </c>
      <c r="AC56" s="50">
        <v>64316.4192</v>
      </c>
    </row>
    <row r="57" spans="2:29" ht="19.5" customHeight="1">
      <c r="B57" s="51"/>
      <c r="E57" s="114"/>
      <c r="F57" s="49" t="s">
        <v>2</v>
      </c>
      <c r="G57" s="50">
        <v>10.65897</v>
      </c>
      <c r="H57" s="50">
        <v>11.91198</v>
      </c>
      <c r="I57" s="50">
        <v>14.90806</v>
      </c>
      <c r="J57" s="50">
        <v>18.43667</v>
      </c>
      <c r="K57" s="50">
        <v>21.82689</v>
      </c>
      <c r="L57" s="50">
        <v>28.41313</v>
      </c>
      <c r="M57" s="50">
        <v>36.3185</v>
      </c>
      <c r="N57" s="50">
        <v>51.13227</v>
      </c>
      <c r="O57" s="50">
        <v>67.33927</v>
      </c>
      <c r="P57" s="50">
        <v>88.29519</v>
      </c>
      <c r="Q57" s="50">
        <v>116.57843</v>
      </c>
      <c r="R57" s="50">
        <v>153.36411</v>
      </c>
      <c r="S57" s="50">
        <v>205.67254</v>
      </c>
      <c r="T57" s="50">
        <v>271.32066</v>
      </c>
      <c r="U57" s="50">
        <v>417.83992</v>
      </c>
      <c r="V57" s="50">
        <v>502.24496</v>
      </c>
      <c r="W57" s="50">
        <v>690.41461</v>
      </c>
      <c r="X57" s="50">
        <v>839.76467</v>
      </c>
      <c r="Y57" s="50">
        <v>1148.95585</v>
      </c>
      <c r="Z57" s="50">
        <v>1479.47868</v>
      </c>
      <c r="AA57" s="50">
        <v>1851.38076</v>
      </c>
      <c r="AB57" s="50">
        <v>2703.93835</v>
      </c>
      <c r="AC57" s="50">
        <v>3217.74608</v>
      </c>
    </row>
    <row r="58" spans="2:29" ht="19.5" customHeight="1">
      <c r="B58" s="124" t="s">
        <v>44</v>
      </c>
      <c r="C58" s="125"/>
      <c r="D58" s="125"/>
      <c r="E58" s="126"/>
      <c r="F58" s="52" t="s">
        <v>45</v>
      </c>
      <c r="G58" s="53">
        <v>0.2859300000000001</v>
      </c>
      <c r="H58" s="53">
        <v>0.29483999999999994</v>
      </c>
      <c r="I58" s="53">
        <v>0.294525</v>
      </c>
      <c r="J58" s="53">
        <v>0.29231999999999997</v>
      </c>
      <c r="K58" s="53">
        <v>0.2858625</v>
      </c>
      <c r="L58" s="53">
        <v>0.29862</v>
      </c>
      <c r="M58" s="53">
        <v>0.29106</v>
      </c>
      <c r="N58" s="53">
        <v>0.288225</v>
      </c>
      <c r="O58" s="53">
        <v>0.28728</v>
      </c>
      <c r="P58" s="53">
        <v>0.29735999999999996</v>
      </c>
      <c r="Q58" s="53">
        <v>0.29295000000000004</v>
      </c>
      <c r="R58" s="53">
        <v>0.31374</v>
      </c>
      <c r="S58" s="53">
        <v>0.3339</v>
      </c>
      <c r="T58" s="53">
        <v>0.34650000000000003</v>
      </c>
      <c r="U58" s="53">
        <v>0.351</v>
      </c>
      <c r="V58" s="53">
        <v>0.35280000000000006</v>
      </c>
      <c r="W58" s="53">
        <v>0.31941</v>
      </c>
      <c r="X58" s="53">
        <v>0.3534299999999999</v>
      </c>
      <c r="Y58" s="53">
        <v>0.401625</v>
      </c>
      <c r="Z58" s="53">
        <v>0.30051000000000005</v>
      </c>
      <c r="AA58" s="53">
        <v>0.33894</v>
      </c>
      <c r="AB58" s="53">
        <v>0.40950000000000003</v>
      </c>
      <c r="AC58" s="53">
        <v>0.43955099999999997</v>
      </c>
    </row>
    <row r="59" spans="2:29" ht="19.5" customHeight="1">
      <c r="B59" s="48"/>
      <c r="E59" s="112" t="s">
        <v>40</v>
      </c>
      <c r="F59" s="49" t="s">
        <v>46</v>
      </c>
      <c r="G59" s="54">
        <v>1.5E-05</v>
      </c>
      <c r="H59" s="54">
        <v>7.081231E-06</v>
      </c>
      <c r="I59" s="54">
        <v>4.516165E-06</v>
      </c>
      <c r="J59" s="54">
        <v>2.930783E-06</v>
      </c>
      <c r="K59" s="54">
        <v>2.044859E-06</v>
      </c>
      <c r="L59" s="54">
        <v>1.260581E-06</v>
      </c>
      <c r="M59" s="54">
        <v>7.519982E-07</v>
      </c>
      <c r="N59" s="54">
        <v>3.756916E-07</v>
      </c>
      <c r="O59" s="54">
        <v>2.15903E-07</v>
      </c>
      <c r="P59" s="54">
        <v>1.299865E-07</v>
      </c>
      <c r="Q59" s="54">
        <v>7.345935E-08</v>
      </c>
      <c r="R59" s="54">
        <v>4.545822E-08</v>
      </c>
      <c r="S59" s="54">
        <v>2.690009E-08</v>
      </c>
      <c r="T59" s="54">
        <v>1.604086E-08</v>
      </c>
      <c r="U59" s="54">
        <v>1.289714E-08</v>
      </c>
      <c r="V59" s="54">
        <v>4.766366E-09</v>
      </c>
      <c r="W59" s="54">
        <v>2.283592E-09</v>
      </c>
      <c r="X59" s="54">
        <v>1.707962E-09</v>
      </c>
      <c r="Y59" s="54">
        <v>1.036822E-09</v>
      </c>
      <c r="Z59" s="54">
        <v>4.678768E-10</v>
      </c>
      <c r="AA59" s="54">
        <v>3.369934E-10</v>
      </c>
      <c r="AB59" s="54">
        <v>1.908756E-10</v>
      </c>
      <c r="AC59" s="54">
        <v>1.446757E-10</v>
      </c>
    </row>
    <row r="60" spans="2:29" ht="19.5" customHeight="1">
      <c r="B60" s="115" t="s">
        <v>47</v>
      </c>
      <c r="C60" s="116"/>
      <c r="D60" s="117"/>
      <c r="E60" s="113"/>
      <c r="F60" s="49" t="s">
        <v>0</v>
      </c>
      <c r="G60" s="54">
        <v>0.001834</v>
      </c>
      <c r="H60" s="54">
        <v>0.001939</v>
      </c>
      <c r="I60" s="54">
        <v>0.001548</v>
      </c>
      <c r="J60" s="54">
        <v>0.001242</v>
      </c>
      <c r="K60" s="54">
        <v>0.001026</v>
      </c>
      <c r="L60" s="54">
        <v>0.000823</v>
      </c>
      <c r="M60" s="54">
        <v>0.000628</v>
      </c>
      <c r="N60" s="54">
        <v>0.000442</v>
      </c>
      <c r="O60" s="54">
        <v>0.000334</v>
      </c>
      <c r="P60" s="54">
        <v>0.000264</v>
      </c>
      <c r="Q60" s="54">
        <v>0.000197</v>
      </c>
      <c r="R60" s="54">
        <v>0.00016</v>
      </c>
      <c r="S60" s="54">
        <v>0.000127</v>
      </c>
      <c r="T60" s="54">
        <v>0.0001</v>
      </c>
      <c r="U60" s="54">
        <v>5.6E-05</v>
      </c>
      <c r="V60" s="54">
        <v>5.5E-05</v>
      </c>
      <c r="W60" s="54">
        <v>3.6E-05</v>
      </c>
      <c r="X60" s="54">
        <v>3.3E-05</v>
      </c>
      <c r="Y60" s="54">
        <v>2.7E-05</v>
      </c>
      <c r="Z60" s="54">
        <v>1.6E-05</v>
      </c>
      <c r="AA60" s="54">
        <v>1.4E-05</v>
      </c>
      <c r="AB60" s="54">
        <v>1.2E-05</v>
      </c>
      <c r="AC60" s="54">
        <v>1.1E-05</v>
      </c>
    </row>
    <row r="61" spans="2:29" ht="19.5" customHeight="1" thickBot="1">
      <c r="B61" s="55"/>
      <c r="C61" s="56"/>
      <c r="D61" s="56"/>
      <c r="E61" s="127"/>
      <c r="F61" s="49" t="s">
        <v>1</v>
      </c>
      <c r="G61" s="54">
        <v>0.026284</v>
      </c>
      <c r="H61" s="54">
        <v>0.008403</v>
      </c>
      <c r="I61" s="54">
        <v>0.008394</v>
      </c>
      <c r="J61" s="54">
        <v>0.008331</v>
      </c>
      <c r="K61" s="54">
        <v>0.008147</v>
      </c>
      <c r="L61" s="54">
        <v>0.008511</v>
      </c>
      <c r="M61" s="54">
        <v>0.008295</v>
      </c>
      <c r="N61" s="54">
        <v>0.008214</v>
      </c>
      <c r="O61" s="54">
        <v>0.008187</v>
      </c>
      <c r="P61" s="54">
        <v>0.008475</v>
      </c>
      <c r="Q61" s="54">
        <v>0.008349</v>
      </c>
      <c r="R61" s="54">
        <v>0.008942</v>
      </c>
      <c r="S61" s="54">
        <v>0.009516</v>
      </c>
      <c r="T61" s="54">
        <v>0.009875</v>
      </c>
      <c r="U61" s="54">
        <v>0.034503</v>
      </c>
      <c r="V61" s="54">
        <v>0.010055</v>
      </c>
      <c r="W61" s="54">
        <v>0.009103</v>
      </c>
      <c r="X61" s="54">
        <v>0.010073</v>
      </c>
      <c r="Y61" s="54">
        <v>0.011446</v>
      </c>
      <c r="Z61" s="54">
        <v>0.008565</v>
      </c>
      <c r="AA61" s="54">
        <v>0.00966</v>
      </c>
      <c r="AB61" s="54">
        <v>0.011671</v>
      </c>
      <c r="AC61" s="54">
        <v>0.012527</v>
      </c>
    </row>
    <row r="62" spans="2:6" ht="12.75">
      <c r="B62" t="s">
        <v>85</v>
      </c>
      <c r="C62">
        <f>COLUMN(X94)</f>
        <v>24</v>
      </c>
      <c r="D62">
        <f>ROW(X94)</f>
        <v>94</v>
      </c>
      <c r="E62" s="57" t="s">
        <v>48</v>
      </c>
      <c r="F62" s="58">
        <f>Button!F62</f>
        <v>0.2</v>
      </c>
    </row>
    <row r="63" spans="5:9" ht="12.75">
      <c r="E63" s="57" t="s">
        <v>49</v>
      </c>
      <c r="F63" s="59">
        <f>Button!F63</f>
        <v>9307</v>
      </c>
      <c r="I63" s="60"/>
    </row>
    <row r="64" spans="5:9" ht="12.75">
      <c r="E64" s="57" t="s">
        <v>82</v>
      </c>
      <c r="F64" s="59" t="str">
        <f>Button!F64</f>
        <v>CT</v>
      </c>
      <c r="I64" s="60"/>
    </row>
    <row r="65" spans="5:9" ht="12.75">
      <c r="E65" s="57" t="s">
        <v>50</v>
      </c>
      <c r="F65" s="98" t="s">
        <v>29</v>
      </c>
      <c r="I65" s="60"/>
    </row>
    <row r="66" spans="5:9" ht="12.75">
      <c r="E66" s="57" t="s">
        <v>51</v>
      </c>
      <c r="F66" s="98" t="s">
        <v>68</v>
      </c>
      <c r="I66" s="60"/>
    </row>
    <row r="67" spans="5:9" ht="12.75">
      <c r="E67" s="57" t="s">
        <v>52</v>
      </c>
      <c r="F67" s="99">
        <v>10801.117737387032</v>
      </c>
      <c r="I67" s="60"/>
    </row>
    <row r="68" spans="5:9" ht="12.75">
      <c r="E68" s="57" t="s">
        <v>53</v>
      </c>
      <c r="F68" s="100">
        <v>0.16053698693317206</v>
      </c>
      <c r="I68" s="60"/>
    </row>
    <row r="69" spans="5:9" ht="12.75">
      <c r="E69" s="57" t="s">
        <v>54</v>
      </c>
      <c r="F69" s="99">
        <v>7470.588686935162</v>
      </c>
      <c r="I69" s="60"/>
    </row>
    <row r="70" spans="5:9" ht="12.75">
      <c r="E70" s="57" t="s">
        <v>55</v>
      </c>
      <c r="F70" s="101">
        <v>11.0625</v>
      </c>
      <c r="I70" s="60"/>
    </row>
    <row r="71" spans="5:9" ht="12.75">
      <c r="E71" s="57" t="s">
        <v>56</v>
      </c>
      <c r="F71" s="101">
        <v>11.8125</v>
      </c>
      <c r="I71" s="60"/>
    </row>
    <row r="72" spans="1:9" ht="13.5" thickBot="1">
      <c r="A72" s="90"/>
      <c r="E72" s="57"/>
      <c r="I72" s="60"/>
    </row>
    <row r="73" spans="1:29" ht="12.75">
      <c r="A73" s="90"/>
      <c r="F73" s="57" t="s">
        <v>57</v>
      </c>
      <c r="G73" s="61">
        <f aca="true" t="shared" si="20" ref="G73:AC73">$F$62</f>
        <v>0.2</v>
      </c>
      <c r="H73" s="61">
        <f t="shared" si="20"/>
        <v>0.2</v>
      </c>
      <c r="I73" s="61">
        <f t="shared" si="20"/>
        <v>0.2</v>
      </c>
      <c r="J73" s="61">
        <f t="shared" si="20"/>
        <v>0.2</v>
      </c>
      <c r="K73" s="61">
        <f t="shared" si="20"/>
        <v>0.2</v>
      </c>
      <c r="L73" s="61">
        <f t="shared" si="20"/>
        <v>0.2</v>
      </c>
      <c r="M73" s="61">
        <f t="shared" si="20"/>
        <v>0.2</v>
      </c>
      <c r="N73" s="61">
        <f t="shared" si="20"/>
        <v>0.2</v>
      </c>
      <c r="O73" s="61">
        <f t="shared" si="20"/>
        <v>0.2</v>
      </c>
      <c r="P73" s="61">
        <f t="shared" si="20"/>
        <v>0.2</v>
      </c>
      <c r="Q73" s="61">
        <f t="shared" si="20"/>
        <v>0.2</v>
      </c>
      <c r="R73" s="61">
        <f t="shared" si="20"/>
        <v>0.2</v>
      </c>
      <c r="S73" s="61">
        <f t="shared" si="20"/>
        <v>0.2</v>
      </c>
      <c r="T73" s="61">
        <f t="shared" si="20"/>
        <v>0.2</v>
      </c>
      <c r="U73" s="61">
        <f t="shared" si="20"/>
        <v>0.2</v>
      </c>
      <c r="V73" s="61">
        <f t="shared" si="20"/>
        <v>0.2</v>
      </c>
      <c r="W73" s="61">
        <f t="shared" si="20"/>
        <v>0.2</v>
      </c>
      <c r="X73" s="61">
        <f t="shared" si="20"/>
        <v>0.2</v>
      </c>
      <c r="Y73" s="61">
        <f t="shared" si="20"/>
        <v>0.2</v>
      </c>
      <c r="Z73" s="61">
        <f t="shared" si="20"/>
        <v>0.2</v>
      </c>
      <c r="AA73" s="61">
        <f t="shared" si="20"/>
        <v>0.2</v>
      </c>
      <c r="AB73" s="61">
        <f t="shared" si="20"/>
        <v>0.2</v>
      </c>
      <c r="AC73" s="61">
        <f t="shared" si="20"/>
        <v>0.2</v>
      </c>
    </row>
    <row r="74" spans="6:29" ht="12.75">
      <c r="F74" s="57" t="s">
        <v>58</v>
      </c>
      <c r="G74" s="62">
        <f aca="true" t="shared" si="21" ref="G74:AC74">$F$63</f>
        <v>9307</v>
      </c>
      <c r="H74" s="62">
        <f t="shared" si="21"/>
        <v>9307</v>
      </c>
      <c r="I74" s="62">
        <f t="shared" si="21"/>
        <v>9307</v>
      </c>
      <c r="J74" s="62">
        <f t="shared" si="21"/>
        <v>9307</v>
      </c>
      <c r="K74" s="62">
        <f t="shared" si="21"/>
        <v>9307</v>
      </c>
      <c r="L74" s="62">
        <f t="shared" si="21"/>
        <v>9307</v>
      </c>
      <c r="M74" s="62">
        <f t="shared" si="21"/>
        <v>9307</v>
      </c>
      <c r="N74" s="62">
        <f t="shared" si="21"/>
        <v>9307</v>
      </c>
      <c r="O74" s="62">
        <f t="shared" si="21"/>
        <v>9307</v>
      </c>
      <c r="P74" s="62">
        <f t="shared" si="21"/>
        <v>9307</v>
      </c>
      <c r="Q74" s="62">
        <f t="shared" si="21"/>
        <v>9307</v>
      </c>
      <c r="R74" s="62">
        <f t="shared" si="21"/>
        <v>9307</v>
      </c>
      <c r="S74" s="62">
        <f t="shared" si="21"/>
        <v>9307</v>
      </c>
      <c r="T74" s="62">
        <f t="shared" si="21"/>
        <v>9307</v>
      </c>
      <c r="U74" s="62">
        <f t="shared" si="21"/>
        <v>9307</v>
      </c>
      <c r="V74" s="62">
        <f t="shared" si="21"/>
        <v>9307</v>
      </c>
      <c r="W74" s="62">
        <f t="shared" si="21"/>
        <v>9307</v>
      </c>
      <c r="X74" s="62">
        <f t="shared" si="21"/>
        <v>9307</v>
      </c>
      <c r="Y74" s="62">
        <f t="shared" si="21"/>
        <v>9307</v>
      </c>
      <c r="Z74" s="62">
        <f t="shared" si="21"/>
        <v>9307</v>
      </c>
      <c r="AA74" s="62">
        <f t="shared" si="21"/>
        <v>9307</v>
      </c>
      <c r="AB74" s="62">
        <f t="shared" si="21"/>
        <v>9307</v>
      </c>
      <c r="AC74" s="62">
        <f t="shared" si="21"/>
        <v>9307</v>
      </c>
    </row>
    <row r="75" spans="1:29" ht="12.75">
      <c r="A75" s="89"/>
      <c r="F75" s="57" t="s">
        <v>50</v>
      </c>
      <c r="G75" s="63" t="str">
        <f aca="true" t="shared" si="22" ref="G75:AC75">G$3</f>
        <v>1SS</v>
      </c>
      <c r="H75" s="63" t="str">
        <f t="shared" si="22"/>
        <v>2SS</v>
      </c>
      <c r="I75" s="63" t="str">
        <f t="shared" si="22"/>
        <v>3SS</v>
      </c>
      <c r="J75" s="63" t="str">
        <f t="shared" si="22"/>
        <v>4SS</v>
      </c>
      <c r="K75" s="63" t="str">
        <f t="shared" si="22"/>
        <v>5SS</v>
      </c>
      <c r="L75" s="63" t="str">
        <f t="shared" si="22"/>
        <v>6SS</v>
      </c>
      <c r="M75" s="63" t="str">
        <f t="shared" si="22"/>
        <v>7SS</v>
      </c>
      <c r="N75" s="63" t="str">
        <f t="shared" si="22"/>
        <v>8SS</v>
      </c>
      <c r="O75" s="63" t="str">
        <f t="shared" si="22"/>
        <v>9SS</v>
      </c>
      <c r="P75" s="63" t="str">
        <f t="shared" si="22"/>
        <v>10SS</v>
      </c>
      <c r="Q75" s="63" t="str">
        <f t="shared" si="22"/>
        <v>11SS</v>
      </c>
      <c r="R75" s="63" t="str">
        <f t="shared" si="22"/>
        <v>12SS</v>
      </c>
      <c r="S75" s="63" t="str">
        <f t="shared" si="22"/>
        <v>13SS</v>
      </c>
      <c r="T75" s="63" t="str">
        <f t="shared" si="22"/>
        <v>14SS</v>
      </c>
      <c r="U75" s="63" t="str">
        <f t="shared" si="22"/>
        <v>15SS</v>
      </c>
      <c r="V75" s="63" t="str">
        <f t="shared" si="22"/>
        <v>16SS</v>
      </c>
      <c r="W75" s="63" t="str">
        <f t="shared" si="22"/>
        <v>17SS</v>
      </c>
      <c r="X75" s="63" t="str">
        <f t="shared" si="22"/>
        <v>18SS</v>
      </c>
      <c r="Y75" s="63" t="str">
        <f t="shared" si="22"/>
        <v>19SS</v>
      </c>
      <c r="Z75" s="63" t="str">
        <f t="shared" si="22"/>
        <v>20SS</v>
      </c>
      <c r="AA75" s="63" t="str">
        <f t="shared" si="22"/>
        <v>21SS</v>
      </c>
      <c r="AB75" s="63" t="str">
        <f t="shared" si="22"/>
        <v>22SS</v>
      </c>
      <c r="AC75" s="63" t="str">
        <f t="shared" si="22"/>
        <v>23SS</v>
      </c>
    </row>
    <row r="76" spans="6:29" ht="12.75">
      <c r="F76" s="57" t="s">
        <v>59</v>
      </c>
      <c r="G76" s="63" t="s">
        <v>60</v>
      </c>
      <c r="H76" s="63" t="s">
        <v>60</v>
      </c>
      <c r="I76" s="63" t="s">
        <v>60</v>
      </c>
      <c r="J76" s="63" t="s">
        <v>60</v>
      </c>
      <c r="K76" s="63" t="s">
        <v>60</v>
      </c>
      <c r="L76" s="63" t="s">
        <v>60</v>
      </c>
      <c r="M76" s="63" t="s">
        <v>60</v>
      </c>
      <c r="N76" s="63" t="s">
        <v>60</v>
      </c>
      <c r="O76" s="63" t="s">
        <v>60</v>
      </c>
      <c r="P76" s="63" t="s">
        <v>60</v>
      </c>
      <c r="Q76" s="63" t="s">
        <v>60</v>
      </c>
      <c r="R76" s="63" t="s">
        <v>60</v>
      </c>
      <c r="S76" s="63" t="s">
        <v>60</v>
      </c>
      <c r="T76" s="63" t="s">
        <v>60</v>
      </c>
      <c r="U76" s="63" t="s">
        <v>60</v>
      </c>
      <c r="V76" s="63" t="s">
        <v>60</v>
      </c>
      <c r="W76" s="63" t="s">
        <v>60</v>
      </c>
      <c r="X76" s="63" t="s">
        <v>60</v>
      </c>
      <c r="Y76" s="63" t="s">
        <v>60</v>
      </c>
      <c r="Z76" s="63" t="s">
        <v>60</v>
      </c>
      <c r="AA76" s="63" t="s">
        <v>60</v>
      </c>
      <c r="AB76" s="63" t="s">
        <v>60</v>
      </c>
      <c r="AC76" s="63" t="s">
        <v>60</v>
      </c>
    </row>
    <row r="77" spans="6:29" ht="12.75">
      <c r="F77" s="57" t="s">
        <v>61</v>
      </c>
      <c r="G77" s="62">
        <f>$F$63*$F$63*G$59+$F$63*G$60+G$61</f>
        <v>1316.399057</v>
      </c>
      <c r="H77" s="62">
        <f aca="true" t="shared" si="23" ref="H77:AC77">$F$63*$F$63*H$59+$F$63*H$60+H$61</f>
        <v>631.4326684465191</v>
      </c>
      <c r="I77" s="62">
        <f t="shared" si="23"/>
        <v>405.606966825085</v>
      </c>
      <c r="J77" s="62">
        <f t="shared" si="23"/>
        <v>265.432778224967</v>
      </c>
      <c r="K77" s="62">
        <f t="shared" si="23"/>
        <v>186.683324749891</v>
      </c>
      <c r="L77" s="62">
        <f t="shared" si="23"/>
        <v>116.860012104669</v>
      </c>
      <c r="M77" s="62">
        <f t="shared" si="23"/>
        <v>70.99136233155181</v>
      </c>
      <c r="N77" s="62">
        <f t="shared" si="23"/>
        <v>36.6644079392084</v>
      </c>
      <c r="O77" s="62">
        <f t="shared" si="23"/>
        <v>21.818296619846997</v>
      </c>
      <c r="P77" s="62">
        <f t="shared" si="23"/>
        <v>13.7249859966385</v>
      </c>
      <c r="Q77" s="62">
        <f t="shared" si="23"/>
        <v>8.204895188378151</v>
      </c>
      <c r="R77" s="62">
        <f t="shared" si="23"/>
        <v>5.435664335496781</v>
      </c>
      <c r="S77" s="62">
        <f t="shared" si="23"/>
        <v>3.52159749392241</v>
      </c>
      <c r="T77" s="62">
        <f t="shared" si="23"/>
        <v>2.33003828737414</v>
      </c>
      <c r="U77" s="62">
        <f t="shared" si="23"/>
        <v>1.67284847818786</v>
      </c>
      <c r="V77" s="62">
        <f t="shared" si="23"/>
        <v>0.9348038097451341</v>
      </c>
      <c r="W77" s="62">
        <f t="shared" si="23"/>
        <v>0.5419603076544081</v>
      </c>
      <c r="X77" s="62">
        <f t="shared" si="23"/>
        <v>0.46514809372253807</v>
      </c>
      <c r="Y77" s="62">
        <f t="shared" si="23"/>
        <v>0.352544779808678</v>
      </c>
      <c r="Z77" s="62">
        <f t="shared" si="23"/>
        <v>0.1980046049173232</v>
      </c>
      <c r="AA77" s="62">
        <f t="shared" si="23"/>
        <v>0.1691484522193566</v>
      </c>
      <c r="AB77" s="62">
        <f t="shared" si="23"/>
        <v>0.1398886920000244</v>
      </c>
      <c r="AC77" s="62">
        <f t="shared" si="23"/>
        <v>0.1274358451582493</v>
      </c>
    </row>
    <row r="78" spans="6:29" ht="14.25">
      <c r="F78" s="57" t="s">
        <v>62</v>
      </c>
      <c r="G78" s="62">
        <f>($F$62/1)+G77</f>
        <v>1316.5990570000001</v>
      </c>
      <c r="H78" s="62">
        <f aca="true" t="shared" si="24" ref="H78:AA78">($F$62/1)+H77</f>
        <v>631.6326684465191</v>
      </c>
      <c r="I78" s="62">
        <f t="shared" si="24"/>
        <v>405.806966825085</v>
      </c>
      <c r="J78" s="62">
        <f t="shared" si="24"/>
        <v>265.632778224967</v>
      </c>
      <c r="K78" s="62">
        <f t="shared" si="24"/>
        <v>186.883324749891</v>
      </c>
      <c r="L78" s="62">
        <f t="shared" si="24"/>
        <v>117.060012104669</v>
      </c>
      <c r="M78" s="62">
        <f t="shared" si="24"/>
        <v>71.19136233155182</v>
      </c>
      <c r="N78" s="62">
        <f t="shared" si="24"/>
        <v>36.864407939208405</v>
      </c>
      <c r="O78" s="62">
        <f t="shared" si="24"/>
        <v>22.018296619846996</v>
      </c>
      <c r="P78" s="62">
        <f t="shared" si="24"/>
        <v>13.9249859966385</v>
      </c>
      <c r="Q78" s="62">
        <f t="shared" si="24"/>
        <v>8.40489518837815</v>
      </c>
      <c r="R78" s="62">
        <f t="shared" si="24"/>
        <v>5.635664335496781</v>
      </c>
      <c r="S78" s="62">
        <f t="shared" si="24"/>
        <v>3.72159749392241</v>
      </c>
      <c r="T78" s="62">
        <f t="shared" si="24"/>
        <v>2.5300382873741403</v>
      </c>
      <c r="U78" s="62">
        <f t="shared" si="24"/>
        <v>1.87284847818786</v>
      </c>
      <c r="V78" s="62">
        <f t="shared" si="24"/>
        <v>1.134803809745134</v>
      </c>
      <c r="W78" s="62">
        <f t="shared" si="24"/>
        <v>0.7419603076544081</v>
      </c>
      <c r="X78" s="62">
        <f t="shared" si="24"/>
        <v>0.665148093722538</v>
      </c>
      <c r="Y78" s="62">
        <f t="shared" si="24"/>
        <v>0.552544779808678</v>
      </c>
      <c r="Z78" s="62">
        <f t="shared" si="24"/>
        <v>0.3980046049173232</v>
      </c>
      <c r="AA78" s="62">
        <f t="shared" si="24"/>
        <v>0.3691484522193566</v>
      </c>
      <c r="AB78" s="62">
        <f>($F$62/1)+AB77</f>
        <v>0.3398886920000244</v>
      </c>
      <c r="AC78" s="62">
        <f>($F$62/1)+AC77</f>
        <v>0.3274358451582493</v>
      </c>
    </row>
    <row r="79" spans="6:29" ht="12.75">
      <c r="F79" s="64" t="s">
        <v>63</v>
      </c>
      <c r="G79" s="63" t="str">
        <f>IF(AND($F$62&lt;=0.75,$F$63&gt;=G$4,$F$63&lt;=G$36,G80&lt;=G$36,G80&gt;=G$4,G81&lt;=0.25),"PASS","FAIL")</f>
        <v>FAIL</v>
      </c>
      <c r="H79" s="63" t="str">
        <f>IF(AND($F$62&lt;=0.75,$F$63&gt;=H$4,$F$63&lt;=H$37,H80&lt;=H$37,H80&gt;=H$4,H81&lt;=0.25),"PASS","FAIL")</f>
        <v>FAIL</v>
      </c>
      <c r="I79" s="63" t="str">
        <f>IF(AND($F$62&lt;=0.75,$F$63&gt;=I$4,$F$63&lt;=I$37,I80&lt;=I$37,I80&gt;=I$4,I81&lt;=0.25),"PASS","FAIL")</f>
        <v>FAIL</v>
      </c>
      <c r="J79" s="63" t="str">
        <f>IF(AND($F$62&lt;=0.75,$F$63&gt;=J$4,$F$63&lt;=J$37,J80&lt;=J$37,J80&gt;=J$4,J81&lt;=0.25),"PASS","FAIL")</f>
        <v>FAIL</v>
      </c>
      <c r="K79" s="63" t="str">
        <f>IF(AND($F$62&lt;=0.75,$F$63&gt;=K$4,$F$63&lt;=K$36,K80&lt;=K$36,K80&gt;=K$4,K81&lt;=0.25),"PASS","FAIL")</f>
        <v>FAIL</v>
      </c>
      <c r="L79" s="63" t="str">
        <f>IF(AND($F$62&lt;=0.75,$F$63&gt;=L$4,$F$63&lt;=L$36,L80&lt;=L$36,L80&gt;=L$4,L81&lt;=0.25),"PASS","FAIL")</f>
        <v>FAIL</v>
      </c>
      <c r="M79" s="63" t="str">
        <f>IF(AND($F$62&lt;=0.75,$F$63&gt;=M$4,$F$63&lt;=M$37,M80&lt;=M$37,M80&gt;=M$4,M81&lt;=0.25),"PASS","FAIL")</f>
        <v>FAIL</v>
      </c>
      <c r="N79" s="63" t="str">
        <f>IF(AND($F$62&lt;=0.75,$F$63&gt;=N$4,$F$63&lt;=N$37,N80&lt;=N$37,N80&gt;=N$4,N81&lt;=0.25),"PASS","FAIL")</f>
        <v>FAIL</v>
      </c>
      <c r="O79" s="63" t="str">
        <f>IF(AND($F$62&lt;=0.75,$F$63&gt;=O$4,$F$63&lt;=O$36,O80&lt;=O$36,O80&gt;=O$4,O81&lt;=0.25),"PASS","FAIL")</f>
        <v>FAIL</v>
      </c>
      <c r="P79" s="63" t="str">
        <f>IF(AND($F$62&lt;=0.75,$F$63&gt;=P$4,$F$63&lt;=P$38,P80&lt;=P$38,P80&gt;=P$4,P81&lt;=0.25),"PASS","FAIL")</f>
        <v>FAIL</v>
      </c>
      <c r="Q79" s="63" t="str">
        <f>IF(AND($F$62&lt;=0.75,$F$63&gt;=Q$4,$F$63&lt;=Q$37,Q80&lt;=Q$37,Q80&gt;=Q$4,Q81&lt;=0.25),"PASS","FAIL")</f>
        <v>FAIL</v>
      </c>
      <c r="R79" s="63" t="str">
        <f>IF(AND($F$62&lt;=0.75,$F$63&gt;=R$4,$F$63&lt;=R$40,R80&lt;=R$40,R80&gt;=R$4,R81&lt;=0.25),"PASS","FAIL")</f>
        <v>FAIL</v>
      </c>
      <c r="S79" s="63" t="str">
        <f>IF(AND($F$62&lt;=0.75,$F$63&gt;=S$4,$F$63&lt;=S$42,S80&lt;=S$42,S80&gt;=S$4,S81&lt;=0.25),"PASS","FAIL")</f>
        <v>FAIL</v>
      </c>
      <c r="T79" s="63" t="str">
        <f>IF(AND($F$62&lt;=0.75,$F$63&gt;=T$4,$F$63&lt;=T$43,T80&lt;=T$43,T80&gt;=T$4,T81&lt;=0.25),"PASS","FAIL")</f>
        <v>FAIL</v>
      </c>
      <c r="U79" s="63" t="str">
        <f>IF(AND($F$62&lt;=0.75,$F$63&gt;=U$4,$F$63&lt;=U$44,U80&lt;=U$44,U80&gt;=U$4,U81&lt;=0.25),"PASS","FAIL")</f>
        <v>FAIL</v>
      </c>
      <c r="V79" s="63" t="str">
        <f>IF(AND($F$62&lt;=0.75,$F$63&gt;=V$4,$F$63&lt;=V$44,V80&lt;=V$44,V80&gt;=V$4,V81&lt;=0.25),"PASS","FAIL")</f>
        <v>FAIL</v>
      </c>
      <c r="W79" s="63" t="str">
        <f>IF(AND($F$62&lt;=0.75,$F$63&gt;=W$4,$F$63&lt;=W$40,W80&lt;=W$40,W80&gt;=W$4,W81&lt;=0.25),"PASS","FAIL")</f>
        <v>FAIL</v>
      </c>
      <c r="X79" s="63" t="str">
        <f>IF(AND($F$62&lt;=0.75,$F$63&gt;=X$4,$F$63&lt;=X$44,X80&lt;=X$44,X80&gt;=X$4,X81&lt;=0.25),"PASS","FAIL")</f>
        <v>FAIL</v>
      </c>
      <c r="Y79" s="63" t="str">
        <f>IF(AND($F$62&lt;=0.75,$F$63&gt;=Y$4,$F$63&lt;=Y$49,Y80&lt;=Y$49,Y80&gt;=Y$4,Y81&lt;=0.25),"PASS","FAIL")</f>
        <v>FAIL</v>
      </c>
      <c r="Z79" s="63" t="str">
        <f>IF(AND($F$62&lt;=0.75,$F$63&gt;=Z$4,$F$63&lt;=Z$38,Z80&lt;=Z$38,Z80&gt;=Z$4,Z81&lt;=0.25),"PASS","FAIL")</f>
        <v>FAIL</v>
      </c>
      <c r="AA79" s="63" t="str">
        <f>IF(AND($F$62&lt;=0.75,$F$63&gt;=AA$4,$F$63&lt;=AA$42,AA80&lt;=AA$42,AA80&gt;=AA$4,AA81&lt;=0.25),"PASS","FAIL")</f>
        <v>FAIL</v>
      </c>
      <c r="AB79" s="63" t="str">
        <f>IF(AND($F$62&lt;=0.75,$F$63&gt;=AB$4,$F$63&lt;=AB$50,AB80&lt;=AB$50,AB80&gt;=AB$4,AB81&lt;=0.25),"PASS","FAIL")</f>
        <v>FAIL</v>
      </c>
      <c r="AC79" s="63" t="str">
        <f>IF(AND($F$62&lt;=0.75,$F$63&gt;=AC$4,$F$63&lt;=AC$52,AC80&lt;=AC$52,AC80&gt;=AC$4,AC81&lt;=0.25),"PASS","FAIL")</f>
        <v>FAIL</v>
      </c>
    </row>
    <row r="80" spans="6:29" ht="15">
      <c r="F80" s="57" t="s">
        <v>64</v>
      </c>
      <c r="G80" s="62">
        <f>G78*G78*G$55+G78*G$56+G$57</f>
        <v>-192897263.6221186</v>
      </c>
      <c r="H80" s="62">
        <f aca="true" t="shared" si="25" ref="H80:AA80">H78*H78*H$55+H78*H$56+H$57</f>
        <v>-46528806.171146765</v>
      </c>
      <c r="I80" s="62">
        <f t="shared" si="25"/>
        <v>-24023420.37057686</v>
      </c>
      <c r="J80" s="62">
        <f t="shared" si="25"/>
        <v>-12872406.295785103</v>
      </c>
      <c r="K80" s="62">
        <f t="shared" si="25"/>
        <v>-7852503.584594415</v>
      </c>
      <c r="L80" s="62">
        <f t="shared" si="25"/>
        <v>-3636060.7571024913</v>
      </c>
      <c r="M80" s="62">
        <f t="shared" si="25"/>
        <v>-1780093.8481299826</v>
      </c>
      <c r="N80" s="62">
        <f t="shared" si="25"/>
        <v>-657836.4195457927</v>
      </c>
      <c r="O80" s="62">
        <f t="shared" si="25"/>
        <v>-292882.23346811923</v>
      </c>
      <c r="P80" s="62">
        <f t="shared" si="25"/>
        <v>-129173.62305996502</v>
      </c>
      <c r="Q80" s="62">
        <f t="shared" si="25"/>
        <v>-52564.08729873165</v>
      </c>
      <c r="R80" s="62">
        <f t="shared" si="25"/>
        <v>-17962.94012490161</v>
      </c>
      <c r="S80" s="62">
        <f t="shared" si="25"/>
        <v>-1504.926399743617</v>
      </c>
      <c r="T80" s="62">
        <f t="shared" si="25"/>
        <v>5305.937483624152</v>
      </c>
      <c r="U80" s="62">
        <f t="shared" si="25"/>
        <v>7162.70648302663</v>
      </c>
      <c r="V80" s="62">
        <f t="shared" si="25"/>
        <v>10251.714363475157</v>
      </c>
      <c r="W80" s="62">
        <f t="shared" si="25"/>
        <v>11594.769744782643</v>
      </c>
      <c r="X80" s="62">
        <f t="shared" si="25"/>
        <v>12181.308788829927</v>
      </c>
      <c r="Y80" s="62">
        <f t="shared" si="25"/>
        <v>13176.826701183956</v>
      </c>
      <c r="Z80" s="62">
        <f t="shared" si="25"/>
        <v>16475.47848389559</v>
      </c>
      <c r="AA80" s="62">
        <f t="shared" si="25"/>
        <v>17688.763994613386</v>
      </c>
      <c r="AB80" s="62">
        <f>AB78*AB78*AB$55+AB78*AB$56+AB$57</f>
        <v>20828.701915071764</v>
      </c>
      <c r="AC80" s="62">
        <f>AC78*AC78*AC$55+AC78*AC$56+AC$57</f>
        <v>22750.190327245193</v>
      </c>
    </row>
    <row r="81" spans="6:29" ht="12.75">
      <c r="F81" s="57" t="s">
        <v>53</v>
      </c>
      <c r="G81" s="65">
        <f>ABS($F$63-G80)/$F$63</f>
        <v>20727.041003773353</v>
      </c>
      <c r="H81" s="65">
        <f aca="true" t="shared" si="26" ref="H81:AC81">ABS($F$63-H80)/$F$63</f>
        <v>5000.334497813126</v>
      </c>
      <c r="I81" s="65">
        <f t="shared" si="26"/>
        <v>2582.22062647221</v>
      </c>
      <c r="J81" s="65">
        <f t="shared" si="26"/>
        <v>1384.088674737843</v>
      </c>
      <c r="K81" s="65">
        <f t="shared" si="26"/>
        <v>844.7201659605045</v>
      </c>
      <c r="L81" s="65">
        <f t="shared" si="26"/>
        <v>391.68021458069103</v>
      </c>
      <c r="M81" s="65">
        <f t="shared" si="26"/>
        <v>192.26397852476444</v>
      </c>
      <c r="N81" s="65">
        <f t="shared" si="26"/>
        <v>71.68189744770525</v>
      </c>
      <c r="O81" s="65">
        <f t="shared" si="26"/>
        <v>32.46902691179964</v>
      </c>
      <c r="P81" s="65">
        <f t="shared" si="26"/>
        <v>14.879190185877837</v>
      </c>
      <c r="Q81" s="65">
        <f t="shared" si="26"/>
        <v>6.647801364428027</v>
      </c>
      <c r="R81" s="65">
        <f t="shared" si="26"/>
        <v>2.930046215203783</v>
      </c>
      <c r="S81" s="65">
        <f t="shared" si="26"/>
        <v>1.1616983345593228</v>
      </c>
      <c r="T81" s="65">
        <f t="shared" si="26"/>
        <v>0.4298981966665787</v>
      </c>
      <c r="U81" s="65">
        <f t="shared" si="26"/>
        <v>0.2303957791955915</v>
      </c>
      <c r="V81" s="65">
        <f t="shared" si="26"/>
        <v>0.10150578741540317</v>
      </c>
      <c r="W81" s="65">
        <f t="shared" si="26"/>
        <v>0.2458117271712306</v>
      </c>
      <c r="X81" s="65">
        <f t="shared" si="26"/>
        <v>0.30883300621359483</v>
      </c>
      <c r="Y81" s="65">
        <f t="shared" si="26"/>
        <v>0.41579743216761106</v>
      </c>
      <c r="Z81" s="65">
        <f t="shared" si="26"/>
        <v>0.7702243992581487</v>
      </c>
      <c r="AA81" s="65">
        <f t="shared" si="26"/>
        <v>0.9005870844110224</v>
      </c>
      <c r="AB81" s="65">
        <f t="shared" si="26"/>
        <v>1.2379608805277496</v>
      </c>
      <c r="AC81" s="65">
        <f t="shared" si="26"/>
        <v>1.444417140565724</v>
      </c>
    </row>
    <row r="82" spans="6:29" ht="12.75">
      <c r="F82" s="57" t="s">
        <v>54</v>
      </c>
      <c r="G82" s="62">
        <f aca="true" t="shared" si="27" ref="G82:AA82">ABS($F$63-G80)/ABS($F$62)</f>
        <v>964532853.110593</v>
      </c>
      <c r="H82" s="62">
        <f t="shared" si="27"/>
        <v>232690565.8557338</v>
      </c>
      <c r="I82" s="62">
        <f t="shared" si="27"/>
        <v>120163636.8528843</v>
      </c>
      <c r="J82" s="62">
        <f t="shared" si="27"/>
        <v>64408566.47892551</v>
      </c>
      <c r="K82" s="62">
        <f t="shared" si="27"/>
        <v>39309052.92297207</v>
      </c>
      <c r="L82" s="62">
        <f t="shared" si="27"/>
        <v>18226838.785512455</v>
      </c>
      <c r="M82" s="62">
        <f t="shared" si="27"/>
        <v>8947004.240649913</v>
      </c>
      <c r="N82" s="62">
        <f t="shared" si="27"/>
        <v>3335717.0977289635</v>
      </c>
      <c r="O82" s="62">
        <f t="shared" si="27"/>
        <v>1510946.167340596</v>
      </c>
      <c r="P82" s="62">
        <f t="shared" si="27"/>
        <v>692403.1152998251</v>
      </c>
      <c r="Q82" s="62">
        <f t="shared" si="27"/>
        <v>309355.4364936582</v>
      </c>
      <c r="R82" s="62">
        <f t="shared" si="27"/>
        <v>136349.70062450803</v>
      </c>
      <c r="S82" s="62">
        <f t="shared" si="27"/>
        <v>54059.63199871808</v>
      </c>
      <c r="T82" s="62">
        <f t="shared" si="27"/>
        <v>20005.312581879236</v>
      </c>
      <c r="U82" s="62">
        <f t="shared" si="27"/>
        <v>10721.46758486685</v>
      </c>
      <c r="V82" s="62">
        <f t="shared" si="27"/>
        <v>4723.571817375787</v>
      </c>
      <c r="W82" s="62">
        <f t="shared" si="27"/>
        <v>11438.848723913216</v>
      </c>
      <c r="X82" s="62">
        <f t="shared" si="27"/>
        <v>14371.543944149635</v>
      </c>
      <c r="Y82" s="62">
        <f t="shared" si="27"/>
        <v>19349.13350591978</v>
      </c>
      <c r="Z82" s="62">
        <f t="shared" si="27"/>
        <v>35842.39241947795</v>
      </c>
      <c r="AA82" s="62">
        <f t="shared" si="27"/>
        <v>41908.81997306693</v>
      </c>
      <c r="AB82" s="62">
        <f>ABS($F$63-AB80)/ABS($F$62)</f>
        <v>57608.50957535882</v>
      </c>
      <c r="AC82" s="62">
        <f>ABS($F$63-AC80)/ABS($F$62)</f>
        <v>67215.95163622596</v>
      </c>
    </row>
    <row r="83" spans="6:29" ht="12.75">
      <c r="F83" s="66" t="s">
        <v>65</v>
      </c>
      <c r="G83" s="62">
        <f aca="true" t="shared" si="28" ref="G83:AA83">(G82*$F$62)+$F$63</f>
        <v>192915877.6221186</v>
      </c>
      <c r="H83" s="62">
        <f t="shared" si="28"/>
        <v>46547420.171146765</v>
      </c>
      <c r="I83" s="62">
        <f t="shared" si="28"/>
        <v>24042034.37057686</v>
      </c>
      <c r="J83" s="62">
        <f t="shared" si="28"/>
        <v>12891020.295785103</v>
      </c>
      <c r="K83" s="62">
        <f t="shared" si="28"/>
        <v>7871117.584594414</v>
      </c>
      <c r="L83" s="62">
        <f t="shared" si="28"/>
        <v>3654674.7571024913</v>
      </c>
      <c r="M83" s="62">
        <f t="shared" si="28"/>
        <v>1798707.8481299826</v>
      </c>
      <c r="N83" s="62">
        <f t="shared" si="28"/>
        <v>676450.4195457927</v>
      </c>
      <c r="O83" s="62">
        <f t="shared" si="28"/>
        <v>311496.23346811923</v>
      </c>
      <c r="P83" s="62">
        <f t="shared" si="28"/>
        <v>147787.62305996503</v>
      </c>
      <c r="Q83" s="62">
        <f t="shared" si="28"/>
        <v>71178.08729873164</v>
      </c>
      <c r="R83" s="62">
        <f t="shared" si="28"/>
        <v>36576.94012490161</v>
      </c>
      <c r="S83" s="62">
        <f t="shared" si="28"/>
        <v>20118.926399743617</v>
      </c>
      <c r="T83" s="62">
        <f t="shared" si="28"/>
        <v>13308.062516375847</v>
      </c>
      <c r="U83" s="62">
        <f t="shared" si="28"/>
        <v>11451.29351697337</v>
      </c>
      <c r="V83" s="62">
        <f t="shared" si="28"/>
        <v>10251.714363475157</v>
      </c>
      <c r="W83" s="62">
        <f t="shared" si="28"/>
        <v>11594.769744782643</v>
      </c>
      <c r="X83" s="62">
        <f t="shared" si="28"/>
        <v>12181.308788829927</v>
      </c>
      <c r="Y83" s="62">
        <f t="shared" si="28"/>
        <v>13176.826701183956</v>
      </c>
      <c r="Z83" s="62">
        <f t="shared" si="28"/>
        <v>16475.47848389559</v>
      </c>
      <c r="AA83" s="62">
        <f t="shared" si="28"/>
        <v>17688.763994613386</v>
      </c>
      <c r="AB83" s="62">
        <f>(AB82*$F$62)+$F$63</f>
        <v>20828.701915071764</v>
      </c>
      <c r="AC83" s="62">
        <f>(AC82*$F$62)+$F$63</f>
        <v>22750.190327245193</v>
      </c>
    </row>
    <row r="84" spans="6:29" ht="12.75">
      <c r="F84" s="57" t="s">
        <v>66</v>
      </c>
      <c r="G84" s="67">
        <f aca="true" t="shared" si="29" ref="G84:AC84">ROUND((((POWER((G80),2)*G$59+(G80)*G$60+G$61)-G$58)*1)*16,0)/16</f>
        <v>558139960919.6875</v>
      </c>
      <c r="H84" s="67">
        <f t="shared" si="29"/>
        <v>15330277819.25</v>
      </c>
      <c r="I84" s="67">
        <f t="shared" si="29"/>
        <v>2606353301</v>
      </c>
      <c r="J84" s="67">
        <f t="shared" si="29"/>
        <v>485611366.875</v>
      </c>
      <c r="K84" s="67">
        <f t="shared" si="29"/>
        <v>126081655.375</v>
      </c>
      <c r="L84" s="67">
        <f t="shared" si="29"/>
        <v>16663070.25</v>
      </c>
      <c r="M84" s="67">
        <f t="shared" si="29"/>
        <v>2381764.1875</v>
      </c>
      <c r="N84" s="67">
        <f t="shared" si="29"/>
        <v>162289</v>
      </c>
      <c r="O84" s="67">
        <f t="shared" si="29"/>
        <v>18422.0625</v>
      </c>
      <c r="P84" s="67">
        <f t="shared" si="29"/>
        <v>2134.5625</v>
      </c>
      <c r="Q84" s="67">
        <f t="shared" si="29"/>
        <v>192.3125</v>
      </c>
      <c r="R84" s="67">
        <f t="shared" si="29"/>
        <v>11.5</v>
      </c>
      <c r="S84" s="67">
        <f t="shared" si="29"/>
        <v>-0.4375</v>
      </c>
      <c r="T84" s="67">
        <f t="shared" si="29"/>
        <v>0.625</v>
      </c>
      <c r="U84" s="67">
        <f t="shared" si="29"/>
        <v>0.75</v>
      </c>
      <c r="V84" s="67">
        <f t="shared" si="29"/>
        <v>0.75</v>
      </c>
      <c r="W84" s="67">
        <f t="shared" si="29"/>
        <v>0.4375</v>
      </c>
      <c r="X84" s="67">
        <f t="shared" si="29"/>
        <v>0.3125</v>
      </c>
      <c r="Y84" s="67">
        <f t="shared" si="29"/>
        <v>0.125</v>
      </c>
      <c r="Z84" s="67">
        <f t="shared" si="29"/>
        <v>0.125</v>
      </c>
      <c r="AA84" s="67">
        <f t="shared" si="29"/>
        <v>0</v>
      </c>
      <c r="AB84" s="67">
        <f t="shared" si="29"/>
        <v>-0.0625</v>
      </c>
      <c r="AC84" s="67">
        <f t="shared" si="29"/>
        <v>-0.125</v>
      </c>
    </row>
    <row r="85" spans="1:29" ht="12.75">
      <c r="A85" s="68"/>
      <c r="F85" s="57" t="s">
        <v>55</v>
      </c>
      <c r="G85" s="69">
        <f aca="true" t="shared" si="30" ref="G85:AC85">IF($F$64="F",ROUND((G149-G84)*16,0)/16,IF($F$64="FW",ROUND((G151-G84)*16,0)/16,ROUND((G153+G84)*16,0)/16))</f>
        <v>558139960923.0625</v>
      </c>
      <c r="H85" s="69">
        <f t="shared" si="30"/>
        <v>15330277822.75</v>
      </c>
      <c r="I85" s="69">
        <f t="shared" si="30"/>
        <v>2606353304.4375</v>
      </c>
      <c r="J85" s="69">
        <f t="shared" si="30"/>
        <v>485611370.3125</v>
      </c>
      <c r="K85" s="69">
        <f t="shared" si="30"/>
        <v>126081659</v>
      </c>
      <c r="L85" s="69">
        <f t="shared" si="30"/>
        <v>16663074.0625</v>
      </c>
      <c r="M85" s="69">
        <f t="shared" si="30"/>
        <v>2381767.9375</v>
      </c>
      <c r="N85" s="69">
        <f t="shared" si="30"/>
        <v>162292.9375</v>
      </c>
      <c r="O85" s="69">
        <f t="shared" si="30"/>
        <v>18426.375</v>
      </c>
      <c r="P85" s="69">
        <f t="shared" si="30"/>
        <v>2139.0625</v>
      </c>
      <c r="Q85" s="69">
        <f t="shared" si="30"/>
        <v>197.4375</v>
      </c>
      <c r="R85" s="69">
        <f t="shared" si="30"/>
        <v>16.875</v>
      </c>
      <c r="S85" s="69">
        <f t="shared" si="30"/>
        <v>5.4375</v>
      </c>
      <c r="T85" s="69">
        <f t="shared" si="30"/>
        <v>6.6875</v>
      </c>
      <c r="U85" s="69">
        <f t="shared" si="30"/>
        <v>7.25</v>
      </c>
      <c r="V85" s="69">
        <f t="shared" si="30"/>
        <v>8</v>
      </c>
      <c r="W85" s="69">
        <f t="shared" si="30"/>
        <v>7.875</v>
      </c>
      <c r="X85" s="69">
        <f t="shared" si="30"/>
        <v>9.1875</v>
      </c>
      <c r="Y85" s="69">
        <f t="shared" si="30"/>
        <v>10</v>
      </c>
      <c r="Z85" s="69">
        <f t="shared" si="30"/>
        <v>11.125</v>
      </c>
      <c r="AA85" s="69">
        <f t="shared" si="30"/>
        <v>11.1875</v>
      </c>
      <c r="AB85" s="69">
        <f t="shared" si="30"/>
        <v>12.6875</v>
      </c>
      <c r="AC85" s="69">
        <f t="shared" si="30"/>
        <v>13.3125</v>
      </c>
    </row>
    <row r="86" spans="6:29" ht="13.5" thickBot="1">
      <c r="F86" s="57" t="s">
        <v>56</v>
      </c>
      <c r="G86" s="70">
        <f aca="true" t="shared" si="31" ref="G86:AC86">IF($F$64="F",ROUND((G150-G84)*16,0)/16,IF($F$64="FW",ROUND((G152-G84)*16,0)/16,ROUND((G154+G84)*16,0)/16))</f>
        <v>558139960923.25</v>
      </c>
      <c r="H86" s="70">
        <f t="shared" si="31"/>
        <v>15330277822.9375</v>
      </c>
      <c r="I86" s="70">
        <f t="shared" si="31"/>
        <v>2606353304.625</v>
      </c>
      <c r="J86" s="70">
        <f t="shared" si="31"/>
        <v>485611370.5</v>
      </c>
      <c r="K86" s="70">
        <f t="shared" si="31"/>
        <v>126081659.1875</v>
      </c>
      <c r="L86" s="70">
        <f t="shared" si="31"/>
        <v>16663074.25</v>
      </c>
      <c r="M86" s="70">
        <f t="shared" si="31"/>
        <v>2381768.125</v>
      </c>
      <c r="N86" s="70">
        <f t="shared" si="31"/>
        <v>162293.1875</v>
      </c>
      <c r="O86" s="70">
        <f t="shared" si="31"/>
        <v>18426.625</v>
      </c>
      <c r="P86" s="70">
        <f t="shared" si="31"/>
        <v>2139.3125</v>
      </c>
      <c r="Q86" s="70">
        <f t="shared" si="31"/>
        <v>197.8125</v>
      </c>
      <c r="R86" s="70">
        <f t="shared" si="31"/>
        <v>17.25</v>
      </c>
      <c r="S86" s="70">
        <f t="shared" si="31"/>
        <v>5.8125</v>
      </c>
      <c r="T86" s="70">
        <f t="shared" si="31"/>
        <v>7.0625</v>
      </c>
      <c r="U86" s="70">
        <f t="shared" si="31"/>
        <v>7.75</v>
      </c>
      <c r="V86" s="70">
        <f t="shared" si="31"/>
        <v>8.5</v>
      </c>
      <c r="W86" s="70">
        <f t="shared" si="31"/>
        <v>8.375</v>
      </c>
      <c r="X86" s="70">
        <f t="shared" si="31"/>
        <v>9.9375</v>
      </c>
      <c r="Y86" s="70">
        <f t="shared" si="31"/>
        <v>10.75</v>
      </c>
      <c r="Z86" s="70">
        <f t="shared" si="31"/>
        <v>11.875</v>
      </c>
      <c r="AA86" s="70">
        <f t="shared" si="31"/>
        <v>11.9375</v>
      </c>
      <c r="AB86" s="70">
        <f t="shared" si="31"/>
        <v>13.6875</v>
      </c>
      <c r="AC86" s="70">
        <f t="shared" si="31"/>
        <v>14.3125</v>
      </c>
    </row>
    <row r="87" spans="3:29" ht="13.5" thickBot="1">
      <c r="C87" s="91"/>
      <c r="F87" s="93">
        <f>SUM(G87:AC87)+SUM(G102:AC102)+SUM(G117:AC117)+SUM(G132:AC132)+SUM(G147:AC147)</f>
        <v>6</v>
      </c>
      <c r="G87" s="88">
        <f>IF(G79="PASS",1,0)</f>
        <v>0</v>
      </c>
      <c r="H87" s="88">
        <f aca="true" t="shared" si="32" ref="H87:AC87">IF(H79="PASS",1,0)</f>
        <v>0</v>
      </c>
      <c r="I87" s="88">
        <f t="shared" si="32"/>
        <v>0</v>
      </c>
      <c r="J87" s="88">
        <f t="shared" si="32"/>
        <v>0</v>
      </c>
      <c r="K87" s="88">
        <f t="shared" si="32"/>
        <v>0</v>
      </c>
      <c r="L87" s="88">
        <f t="shared" si="32"/>
        <v>0</v>
      </c>
      <c r="M87" s="88">
        <f t="shared" si="32"/>
        <v>0</v>
      </c>
      <c r="N87" s="88">
        <f t="shared" si="32"/>
        <v>0</v>
      </c>
      <c r="O87" s="88">
        <f t="shared" si="32"/>
        <v>0</v>
      </c>
      <c r="P87" s="88">
        <f t="shared" si="32"/>
        <v>0</v>
      </c>
      <c r="Q87" s="88">
        <f t="shared" si="32"/>
        <v>0</v>
      </c>
      <c r="R87" s="88">
        <f t="shared" si="32"/>
        <v>0</v>
      </c>
      <c r="S87" s="88">
        <f t="shared" si="32"/>
        <v>0</v>
      </c>
      <c r="T87" s="88">
        <f t="shared" si="32"/>
        <v>0</v>
      </c>
      <c r="U87" s="88">
        <f t="shared" si="32"/>
        <v>0</v>
      </c>
      <c r="V87" s="88">
        <f t="shared" si="32"/>
        <v>0</v>
      </c>
      <c r="W87" s="88">
        <f t="shared" si="32"/>
        <v>0</v>
      </c>
      <c r="X87" s="88">
        <f t="shared" si="32"/>
        <v>0</v>
      </c>
      <c r="Y87" s="88">
        <f t="shared" si="32"/>
        <v>0</v>
      </c>
      <c r="Z87" s="88">
        <f t="shared" si="32"/>
        <v>0</v>
      </c>
      <c r="AA87" s="88">
        <f t="shared" si="32"/>
        <v>0</v>
      </c>
      <c r="AB87" s="88">
        <f t="shared" si="32"/>
        <v>0</v>
      </c>
      <c r="AC87" s="88">
        <f t="shared" si="32"/>
        <v>0</v>
      </c>
    </row>
    <row r="88" spans="6:29" ht="12.75">
      <c r="F88" s="92"/>
      <c r="G88" s="61">
        <f aca="true" t="shared" si="33" ref="G88:AC88">$F$62</f>
        <v>0.2</v>
      </c>
      <c r="H88" s="61">
        <f t="shared" si="33"/>
        <v>0.2</v>
      </c>
      <c r="I88" s="61">
        <f t="shared" si="33"/>
        <v>0.2</v>
      </c>
      <c r="J88" s="61">
        <f t="shared" si="33"/>
        <v>0.2</v>
      </c>
      <c r="K88" s="71">
        <f t="shared" si="33"/>
        <v>0.2</v>
      </c>
      <c r="L88" s="71">
        <f t="shared" si="33"/>
        <v>0.2</v>
      </c>
      <c r="M88" s="61">
        <f t="shared" si="33"/>
        <v>0.2</v>
      </c>
      <c r="N88" s="61">
        <f t="shared" si="33"/>
        <v>0.2</v>
      </c>
      <c r="O88" s="61">
        <f t="shared" si="33"/>
        <v>0.2</v>
      </c>
      <c r="P88" s="61">
        <f t="shared" si="33"/>
        <v>0.2</v>
      </c>
      <c r="Q88" s="61">
        <f t="shared" si="33"/>
        <v>0.2</v>
      </c>
      <c r="R88" s="61">
        <f t="shared" si="33"/>
        <v>0.2</v>
      </c>
      <c r="S88" s="61">
        <f t="shared" si="33"/>
        <v>0.2</v>
      </c>
      <c r="T88" s="61">
        <f t="shared" si="33"/>
        <v>0.2</v>
      </c>
      <c r="U88" s="61">
        <f t="shared" si="33"/>
        <v>0.2</v>
      </c>
      <c r="V88" s="61">
        <f t="shared" si="33"/>
        <v>0.2</v>
      </c>
      <c r="W88" s="61">
        <f t="shared" si="33"/>
        <v>0.2</v>
      </c>
      <c r="X88" s="61">
        <f t="shared" si="33"/>
        <v>0.2</v>
      </c>
      <c r="Y88" s="61">
        <f t="shared" si="33"/>
        <v>0.2</v>
      </c>
      <c r="Z88" s="61">
        <f t="shared" si="33"/>
        <v>0.2</v>
      </c>
      <c r="AA88" s="61">
        <f t="shared" si="33"/>
        <v>0.2</v>
      </c>
      <c r="AB88" s="61">
        <f t="shared" si="33"/>
        <v>0.2</v>
      </c>
      <c r="AC88" s="61">
        <f t="shared" si="33"/>
        <v>0.2</v>
      </c>
    </row>
    <row r="89" spans="6:29" ht="12.75">
      <c r="F89" s="57" t="s">
        <v>58</v>
      </c>
      <c r="G89" s="62">
        <f aca="true" t="shared" si="34" ref="G89:AC89">$F$63</f>
        <v>9307</v>
      </c>
      <c r="H89" s="62">
        <f t="shared" si="34"/>
        <v>9307</v>
      </c>
      <c r="I89" s="62">
        <f t="shared" si="34"/>
        <v>9307</v>
      </c>
      <c r="J89" s="62">
        <f t="shared" si="34"/>
        <v>9307</v>
      </c>
      <c r="K89" s="72">
        <f t="shared" si="34"/>
        <v>9307</v>
      </c>
      <c r="L89" s="72">
        <f t="shared" si="34"/>
        <v>9307</v>
      </c>
      <c r="M89" s="62">
        <f t="shared" si="34"/>
        <v>9307</v>
      </c>
      <c r="N89" s="62">
        <f t="shared" si="34"/>
        <v>9307</v>
      </c>
      <c r="O89" s="62">
        <f t="shared" si="34"/>
        <v>9307</v>
      </c>
      <c r="P89" s="62">
        <f t="shared" si="34"/>
        <v>9307</v>
      </c>
      <c r="Q89" s="62">
        <f t="shared" si="34"/>
        <v>9307</v>
      </c>
      <c r="R89" s="62">
        <f t="shared" si="34"/>
        <v>9307</v>
      </c>
      <c r="S89" s="62">
        <f t="shared" si="34"/>
        <v>9307</v>
      </c>
      <c r="T89" s="62">
        <f t="shared" si="34"/>
        <v>9307</v>
      </c>
      <c r="U89" s="62">
        <f t="shared" si="34"/>
        <v>9307</v>
      </c>
      <c r="V89" s="62">
        <f t="shared" si="34"/>
        <v>9307</v>
      </c>
      <c r="W89" s="62">
        <f t="shared" si="34"/>
        <v>9307</v>
      </c>
      <c r="X89" s="62">
        <f t="shared" si="34"/>
        <v>9307</v>
      </c>
      <c r="Y89" s="62">
        <f t="shared" si="34"/>
        <v>9307</v>
      </c>
      <c r="Z89" s="62">
        <f t="shared" si="34"/>
        <v>9307</v>
      </c>
      <c r="AA89" s="62">
        <f t="shared" si="34"/>
        <v>9307</v>
      </c>
      <c r="AB89" s="62">
        <f t="shared" si="34"/>
        <v>9307</v>
      </c>
      <c r="AC89" s="62">
        <f t="shared" si="34"/>
        <v>9307</v>
      </c>
    </row>
    <row r="90" spans="6:29" ht="12.75">
      <c r="F90" s="66" t="s">
        <v>50</v>
      </c>
      <c r="G90" s="63" t="str">
        <f aca="true" t="shared" si="35" ref="G90:AC90">G$3</f>
        <v>1SS</v>
      </c>
      <c r="H90" s="63" t="str">
        <f t="shared" si="35"/>
        <v>2SS</v>
      </c>
      <c r="I90" s="73" t="str">
        <f t="shared" si="35"/>
        <v>3SS</v>
      </c>
      <c r="J90" s="73" t="str">
        <f t="shared" si="35"/>
        <v>4SS</v>
      </c>
      <c r="K90" s="73" t="str">
        <f t="shared" si="35"/>
        <v>5SS</v>
      </c>
      <c r="L90" s="73" t="str">
        <f t="shared" si="35"/>
        <v>6SS</v>
      </c>
      <c r="M90" s="63" t="str">
        <f t="shared" si="35"/>
        <v>7SS</v>
      </c>
      <c r="N90" s="63" t="str">
        <f t="shared" si="35"/>
        <v>8SS</v>
      </c>
      <c r="O90" s="63" t="str">
        <f t="shared" si="35"/>
        <v>9SS</v>
      </c>
      <c r="P90" s="63" t="str">
        <f t="shared" si="35"/>
        <v>10SS</v>
      </c>
      <c r="Q90" s="63" t="str">
        <f t="shared" si="35"/>
        <v>11SS</v>
      </c>
      <c r="R90" s="63" t="str">
        <f t="shared" si="35"/>
        <v>12SS</v>
      </c>
      <c r="S90" s="63" t="str">
        <f t="shared" si="35"/>
        <v>13SS</v>
      </c>
      <c r="T90" s="63" t="str">
        <f t="shared" si="35"/>
        <v>14SS</v>
      </c>
      <c r="U90" s="63" t="str">
        <f t="shared" si="35"/>
        <v>15SS</v>
      </c>
      <c r="V90" s="63" t="str">
        <f t="shared" si="35"/>
        <v>16SS</v>
      </c>
      <c r="W90" s="63" t="str">
        <f t="shared" si="35"/>
        <v>17SS</v>
      </c>
      <c r="X90" s="63" t="str">
        <f t="shared" si="35"/>
        <v>18SS</v>
      </c>
      <c r="Y90" s="63" t="str">
        <f t="shared" si="35"/>
        <v>19SS</v>
      </c>
      <c r="Z90" s="63" t="str">
        <f t="shared" si="35"/>
        <v>20SS</v>
      </c>
      <c r="AA90" s="63" t="str">
        <f t="shared" si="35"/>
        <v>21SS</v>
      </c>
      <c r="AB90" s="63" t="str">
        <f t="shared" si="35"/>
        <v>22SS</v>
      </c>
      <c r="AC90" s="63" t="str">
        <f t="shared" si="35"/>
        <v>23SS</v>
      </c>
    </row>
    <row r="91" spans="6:29" ht="12.75">
      <c r="F91" s="66" t="s">
        <v>67</v>
      </c>
      <c r="G91" s="63" t="s">
        <v>68</v>
      </c>
      <c r="H91" s="63" t="s">
        <v>68</v>
      </c>
      <c r="I91" s="73" t="s">
        <v>68</v>
      </c>
      <c r="J91" s="73" t="s">
        <v>68</v>
      </c>
      <c r="K91" s="73" t="s">
        <v>68</v>
      </c>
      <c r="L91" s="73" t="s">
        <v>68</v>
      </c>
      <c r="M91" s="63" t="s">
        <v>68</v>
      </c>
      <c r="N91" s="63" t="s">
        <v>68</v>
      </c>
      <c r="O91" s="63" t="s">
        <v>68</v>
      </c>
      <c r="P91" s="63" t="s">
        <v>68</v>
      </c>
      <c r="Q91" s="63" t="s">
        <v>68</v>
      </c>
      <c r="R91" s="63" t="s">
        <v>68</v>
      </c>
      <c r="S91" s="63" t="s">
        <v>68</v>
      </c>
      <c r="T91" s="63" t="s">
        <v>68</v>
      </c>
      <c r="U91" s="63" t="s">
        <v>68</v>
      </c>
      <c r="V91" s="63" t="s">
        <v>68</v>
      </c>
      <c r="W91" s="63" t="s">
        <v>68</v>
      </c>
      <c r="X91" s="63" t="s">
        <v>68</v>
      </c>
      <c r="Y91" s="63" t="s">
        <v>68</v>
      </c>
      <c r="Z91" s="63" t="s">
        <v>68</v>
      </c>
      <c r="AA91" s="63" t="s">
        <v>68</v>
      </c>
      <c r="AB91" s="63" t="s">
        <v>68</v>
      </c>
      <c r="AC91" s="63" t="s">
        <v>68</v>
      </c>
    </row>
    <row r="92" spans="6:29" ht="12.75">
      <c r="F92" s="66" t="s">
        <v>61</v>
      </c>
      <c r="G92" s="62">
        <f>$F$63*$F$63*G$59+$F$63*G$60+G$61</f>
        <v>1316.399057</v>
      </c>
      <c r="H92" s="62">
        <f aca="true" t="shared" si="36" ref="H92:AC92">$F$63*$F$63*H$59+$F$63*H$60+H$61</f>
        <v>631.4326684465191</v>
      </c>
      <c r="I92" s="72">
        <f t="shared" si="36"/>
        <v>405.606966825085</v>
      </c>
      <c r="J92" s="72">
        <f t="shared" si="36"/>
        <v>265.432778224967</v>
      </c>
      <c r="K92" s="72">
        <f t="shared" si="36"/>
        <v>186.683324749891</v>
      </c>
      <c r="L92" s="72">
        <f t="shared" si="36"/>
        <v>116.860012104669</v>
      </c>
      <c r="M92" s="62">
        <f t="shared" si="36"/>
        <v>70.99136233155181</v>
      </c>
      <c r="N92" s="62">
        <f t="shared" si="36"/>
        <v>36.6644079392084</v>
      </c>
      <c r="O92" s="62">
        <f t="shared" si="36"/>
        <v>21.818296619846997</v>
      </c>
      <c r="P92" s="62">
        <f t="shared" si="36"/>
        <v>13.7249859966385</v>
      </c>
      <c r="Q92" s="62">
        <f t="shared" si="36"/>
        <v>8.204895188378151</v>
      </c>
      <c r="R92" s="62">
        <f t="shared" si="36"/>
        <v>5.435664335496781</v>
      </c>
      <c r="S92" s="62">
        <f t="shared" si="36"/>
        <v>3.52159749392241</v>
      </c>
      <c r="T92" s="62">
        <f t="shared" si="36"/>
        <v>2.33003828737414</v>
      </c>
      <c r="U92" s="62">
        <f t="shared" si="36"/>
        <v>1.67284847818786</v>
      </c>
      <c r="V92" s="62">
        <f t="shared" si="36"/>
        <v>0.9348038097451341</v>
      </c>
      <c r="W92" s="62">
        <f t="shared" si="36"/>
        <v>0.5419603076544081</v>
      </c>
      <c r="X92" s="62">
        <f t="shared" si="36"/>
        <v>0.46514809372253807</v>
      </c>
      <c r="Y92" s="62">
        <f t="shared" si="36"/>
        <v>0.352544779808678</v>
      </c>
      <c r="Z92" s="62">
        <f t="shared" si="36"/>
        <v>0.1980046049173232</v>
      </c>
      <c r="AA92" s="62">
        <f t="shared" si="36"/>
        <v>0.1691484522193566</v>
      </c>
      <c r="AB92" s="62">
        <f t="shared" si="36"/>
        <v>0.1398886920000244</v>
      </c>
      <c r="AC92" s="62">
        <f t="shared" si="36"/>
        <v>0.1274358451582493</v>
      </c>
    </row>
    <row r="93" spans="6:29" ht="14.25">
      <c r="F93" s="66" t="s">
        <v>62</v>
      </c>
      <c r="G93" s="62">
        <f>($F$62/2)+G92</f>
        <v>1316.499057</v>
      </c>
      <c r="H93" s="62">
        <f aca="true" t="shared" si="37" ref="H93:AA93">($F$62/2)+H92</f>
        <v>631.5326684465191</v>
      </c>
      <c r="I93" s="72">
        <f t="shared" si="37"/>
        <v>405.70696682508503</v>
      </c>
      <c r="J93" s="72">
        <f t="shared" si="37"/>
        <v>265.53277822496705</v>
      </c>
      <c r="K93" s="72">
        <f t="shared" si="37"/>
        <v>186.783324749891</v>
      </c>
      <c r="L93" s="72">
        <f t="shared" si="37"/>
        <v>116.96001210466899</v>
      </c>
      <c r="M93" s="62">
        <f t="shared" si="37"/>
        <v>71.0913623315518</v>
      </c>
      <c r="N93" s="62">
        <f t="shared" si="37"/>
        <v>36.764407939208404</v>
      </c>
      <c r="O93" s="62">
        <f t="shared" si="37"/>
        <v>21.918296619847</v>
      </c>
      <c r="P93" s="62">
        <f t="shared" si="37"/>
        <v>13.8249859966385</v>
      </c>
      <c r="Q93" s="62">
        <f t="shared" si="37"/>
        <v>8.30489518837815</v>
      </c>
      <c r="R93" s="62">
        <f t="shared" si="37"/>
        <v>5.53566433549678</v>
      </c>
      <c r="S93" s="62">
        <f t="shared" si="37"/>
        <v>3.62159749392241</v>
      </c>
      <c r="T93" s="62">
        <f t="shared" si="37"/>
        <v>2.43003828737414</v>
      </c>
      <c r="U93" s="62">
        <f t="shared" si="37"/>
        <v>1.7728484781878602</v>
      </c>
      <c r="V93" s="62">
        <f t="shared" si="37"/>
        <v>1.0348038097451342</v>
      </c>
      <c r="W93" s="62">
        <f t="shared" si="37"/>
        <v>0.641960307654408</v>
      </c>
      <c r="X93" s="62">
        <f t="shared" si="37"/>
        <v>0.565148093722538</v>
      </c>
      <c r="Y93" s="62">
        <f t="shared" si="37"/>
        <v>0.452544779808678</v>
      </c>
      <c r="Z93" s="62">
        <f t="shared" si="37"/>
        <v>0.29800460491732317</v>
      </c>
      <c r="AA93" s="62">
        <f t="shared" si="37"/>
        <v>0.26914845221935657</v>
      </c>
      <c r="AB93" s="62">
        <f>($F$62/2)+AB92</f>
        <v>0.2398886920000244</v>
      </c>
      <c r="AC93" s="62">
        <f>($F$62/2)+AC92</f>
        <v>0.2274358451582493</v>
      </c>
    </row>
    <row r="94" spans="6:29" ht="12.75">
      <c r="F94" s="95" t="s">
        <v>63</v>
      </c>
      <c r="G94" s="63" t="str">
        <f>IF(AND($F$62&lt;=0.75,$F$63&gt;=G$4,$F$63&lt;=G$36,G95&lt;=G$36,G95&gt;=G$4,G96&lt;=0.25),"PASS","FAIL")</f>
        <v>FAIL</v>
      </c>
      <c r="H94" s="63" t="str">
        <f>IF(AND($F$62&lt;=0.75,$F$63&gt;=H$4,$F$63&lt;=H$37,H95&lt;=H$37,H95&gt;=H$4,H96&lt;=0.25),"PASS","FAIL")</f>
        <v>FAIL</v>
      </c>
      <c r="I94" s="63" t="str">
        <f>IF(AND($F$62&lt;=0.75,$F$63&gt;=I$4,$F$63&lt;=I$37,I95&lt;=I$37,I95&gt;=I$4,I96&lt;=0.25),"PASS","FAIL")</f>
        <v>FAIL</v>
      </c>
      <c r="J94" s="63" t="str">
        <f>IF(AND($F$62&lt;=0.75,$F$63&gt;=J$4,$F$63&lt;=J$37,J95&lt;=J$37,J95&gt;=J$4,J96&lt;=0.25),"PASS","FAIL")</f>
        <v>FAIL</v>
      </c>
      <c r="K94" s="73" t="str">
        <f>IF(AND($F$62&lt;=0.75,$F$63&gt;=K$4,$F$63&lt;=K$36,K95&lt;=K$36,K95&gt;=K$4,K96&lt;=0.25),"PASS","FAIL")</f>
        <v>FAIL</v>
      </c>
      <c r="L94" s="73" t="str">
        <f>IF(AND($F$62&lt;=0.75,$F$63&gt;=L$4,$F$63&lt;=L$36,L95&lt;=L$36,L95&gt;=L$4,L96&lt;=0.25),"PASS","FAIL")</f>
        <v>FAIL</v>
      </c>
      <c r="M94" s="63" t="str">
        <f>IF(AND($F$62&lt;=0.75,$F$63&gt;=M$4,$F$63&lt;=M$37,M95&lt;=M$37,M95&gt;=M$4,M96&lt;=0.25),"PASS","FAIL")</f>
        <v>FAIL</v>
      </c>
      <c r="N94" s="63" t="str">
        <f>IF(AND($F$62&lt;=0.75,$F$63&gt;=N$4,$F$63&lt;=N$37,N95&lt;=N$37,N95&gt;=N$4,N96&lt;=0.25),"PASS","FAIL")</f>
        <v>FAIL</v>
      </c>
      <c r="O94" s="63" t="str">
        <f>IF(AND($F$62&lt;=0.75,$F$63&gt;=O$4,$F$63&lt;=O$36,O95&lt;=O$36,O95&gt;=O$4,O96&lt;=0.25),"PASS","FAIL")</f>
        <v>FAIL</v>
      </c>
      <c r="P94" s="63" t="str">
        <f>IF(AND($F$62&lt;=0.75,$F$63&gt;=P$4,$F$63&lt;=P$38,P95&lt;=P$38,P95&gt;=P$4,P96&lt;=0.25),"PASS","FAIL")</f>
        <v>FAIL</v>
      </c>
      <c r="Q94" s="63" t="str">
        <f>IF(AND($F$62&lt;=0.75,$F$63&gt;=Q$4,$F$63&lt;=Q$37,Q95&lt;=Q$37,Q95&gt;=Q$4,Q96&lt;=0.25),"PASS","FAIL")</f>
        <v>FAIL</v>
      </c>
      <c r="R94" s="63" t="str">
        <f>IF(AND($F$62&lt;=0.75,$F$63&gt;=R$4,$F$63&lt;=R$40,R95&lt;=R$40,R95&gt;=R$4,R96&lt;=0.25),"PASS","FAIL")</f>
        <v>FAIL</v>
      </c>
      <c r="S94" s="63" t="str">
        <f>IF(AND($F$62&lt;=0.75,$F$63&gt;=S$4,$F$63&lt;=S$42,S95&lt;=S$42,S95&gt;=S$4,S96&lt;=0.25),"PASS","FAIL")</f>
        <v>FAIL</v>
      </c>
      <c r="T94" s="63" t="str">
        <f>IF(AND($F$62&lt;=0.75,$F$63&gt;=T$4,$F$63&lt;=T$43,T95&lt;=T$43,T95&gt;=T$4,T96&lt;=0.25),"PASS","FAIL")</f>
        <v>FAIL</v>
      </c>
      <c r="U94" s="63" t="str">
        <f>IF(AND($F$62&lt;=0.75,$F$63&gt;=U$4,$F$63&lt;=U$44,U95&lt;=U$44,U95&gt;=U$4,U96&lt;=0.25),"PASS","FAIL")</f>
        <v>FAIL</v>
      </c>
      <c r="V94" s="63" t="str">
        <f>IF(AND($F$62&lt;=0.75,$F$63&gt;=V$4,$F$63&lt;=V$44,V95&lt;=V$44,V95&gt;=V$4,V96&lt;=0.25),"PASS","FAIL")</f>
        <v>FAIL</v>
      </c>
      <c r="W94" s="63" t="str">
        <f>IF(AND($F$62&lt;=0.75,$F$63&gt;=W$4,$F$63&lt;=W$40,W95&lt;=W$40,W95&gt;=W$4,W96&lt;=0.25),"PASS","FAIL")</f>
        <v>FAIL</v>
      </c>
      <c r="X94" s="63" t="str">
        <f>IF(AND($F$62&lt;=0.75,$F$63&gt;=X$4,$F$63&lt;=X$44,X95&lt;=X$44,X95&gt;=X$4,X96&lt;=0.25),"PASS","FAIL")</f>
        <v>PASS</v>
      </c>
      <c r="Y94" s="63" t="str">
        <f>IF(AND($F$62&lt;=0.75,$F$63&gt;=Y$4,$F$63&lt;=Y$49,Y95&lt;=Y$49,Y95&gt;=Y$4,Y96&lt;=0.25),"PASS","FAIL")</f>
        <v>FAIL</v>
      </c>
      <c r="Z94" s="63" t="str">
        <f>IF(AND($F$62&lt;=0.75,$F$63&gt;=Z$4,$F$63&lt;=Z$38,Z95&lt;=Z$38,Z95&gt;=Z$4,Z96&lt;=0.25),"PASS","FAIL")</f>
        <v>FAIL</v>
      </c>
      <c r="AA94" s="63" t="str">
        <f>IF(AND($F$62&lt;=0.75,$F$63&gt;=AA$4,$F$63&lt;=AA$42,AA95&lt;=AA$42,AA95&gt;=AA$4,AA96&lt;=0.25),"PASS","FAIL")</f>
        <v>FAIL</v>
      </c>
      <c r="AB94" s="63" t="str">
        <f>IF(AND($F$62&lt;=0.75,$F$63&gt;=AB$4,$F$63&lt;=AB$50,AB95&lt;=AB$50,AB95&gt;=AB$4,AB96&lt;=0.25),"PASS","FAIL")</f>
        <v>FAIL</v>
      </c>
      <c r="AC94" s="63" t="str">
        <f>IF(AND($F$62&lt;=0.75,$F$63&gt;=AC$4,$F$63&lt;=AC$52,AC95&lt;=AC$52,AC95&gt;=AC$4,AC96&lt;=0.25),"PASS","FAIL")</f>
        <v>FAIL</v>
      </c>
    </row>
    <row r="95" spans="6:29" ht="15">
      <c r="F95" s="66" t="s">
        <v>64</v>
      </c>
      <c r="G95" s="62">
        <f aca="true" t="shared" si="38" ref="G95:AA95">G93*G93*G$55+G93*G$56+G$57</f>
        <v>-192867933.80853802</v>
      </c>
      <c r="H95" s="62">
        <f t="shared" si="38"/>
        <v>-46514038.97466452</v>
      </c>
      <c r="I95" s="72">
        <f t="shared" si="38"/>
        <v>-24011537.535350166</v>
      </c>
      <c r="J95" s="72">
        <f t="shared" si="38"/>
        <v>-12862660.834206756</v>
      </c>
      <c r="K95" s="72">
        <f t="shared" si="38"/>
        <v>-7844035.119396886</v>
      </c>
      <c r="L95" s="72">
        <f t="shared" si="38"/>
        <v>-3629767.53657149</v>
      </c>
      <c r="M95" s="62">
        <f t="shared" si="38"/>
        <v>-1774986.9133271817</v>
      </c>
      <c r="N95" s="62">
        <f t="shared" si="38"/>
        <v>-654116.591548813</v>
      </c>
      <c r="O95" s="62">
        <f t="shared" si="38"/>
        <v>-290022.3057139851</v>
      </c>
      <c r="P95" s="62">
        <f t="shared" si="38"/>
        <v>-127064.74039714927</v>
      </c>
      <c r="Q95" s="62">
        <f t="shared" si="38"/>
        <v>-50972.50718417056</v>
      </c>
      <c r="R95" s="62">
        <f t="shared" si="38"/>
        <v>-16903.8779511001</v>
      </c>
      <c r="S95" s="62">
        <f t="shared" si="38"/>
        <v>-887.5978489953918</v>
      </c>
      <c r="T95" s="62">
        <f t="shared" si="38"/>
        <v>5576.577239514166</v>
      </c>
      <c r="U95" s="62">
        <f t="shared" si="38"/>
        <v>7316.772666586141</v>
      </c>
      <c r="V95" s="62">
        <f t="shared" si="38"/>
        <v>9749.678590579957</v>
      </c>
      <c r="W95" s="62">
        <f t="shared" si="38"/>
        <v>10496.628739304206</v>
      </c>
      <c r="X95" s="62">
        <f t="shared" si="38"/>
        <v>10801.117737387032</v>
      </c>
      <c r="Y95" s="62">
        <f t="shared" si="38"/>
        <v>11275.68510628484</v>
      </c>
      <c r="Z95" s="62">
        <f t="shared" si="38"/>
        <v>13125.208777855147</v>
      </c>
      <c r="AA95" s="62">
        <f t="shared" si="38"/>
        <v>13769.462915969036</v>
      </c>
      <c r="AB95" s="62">
        <f>AB93*AB93*AB$55+AB93*AB$56+AB$57</f>
        <v>15826.945472553687</v>
      </c>
      <c r="AC95" s="62">
        <f>AC93*AC93*AC$55+AC93*AC$56+AC$57</f>
        <v>17108.854492327668</v>
      </c>
    </row>
    <row r="96" spans="6:29" ht="12.75">
      <c r="F96" s="66" t="s">
        <v>53</v>
      </c>
      <c r="G96" s="65">
        <f aca="true" t="shared" si="39" ref="G96:AC96">ABS($F$63-G95)/$F$63</f>
        <v>20723.889632377566</v>
      </c>
      <c r="H96" s="65">
        <f t="shared" si="39"/>
        <v>4998.747821496134</v>
      </c>
      <c r="I96" s="65">
        <f t="shared" si="39"/>
        <v>2580.9438632588553</v>
      </c>
      <c r="J96" s="65">
        <f t="shared" si="39"/>
        <v>1383.0415637914211</v>
      </c>
      <c r="K96" s="65">
        <f t="shared" si="39"/>
        <v>843.8102631779183</v>
      </c>
      <c r="L96" s="65">
        <f t="shared" si="39"/>
        <v>391.0040331547749</v>
      </c>
      <c r="M96" s="65">
        <f t="shared" si="39"/>
        <v>191.71525876514255</v>
      </c>
      <c r="N96" s="65">
        <f t="shared" si="39"/>
        <v>71.28221677756667</v>
      </c>
      <c r="O96" s="65">
        <f t="shared" si="39"/>
        <v>32.16173909036049</v>
      </c>
      <c r="P96" s="65">
        <f t="shared" si="39"/>
        <v>14.652599161614837</v>
      </c>
      <c r="Q96" s="65">
        <f t="shared" si="39"/>
        <v>6.4767924341002</v>
      </c>
      <c r="R96" s="65">
        <f t="shared" si="39"/>
        <v>2.81625421200173</v>
      </c>
      <c r="S96" s="65">
        <f t="shared" si="39"/>
        <v>1.0953688459219288</v>
      </c>
      <c r="T96" s="65">
        <f t="shared" si="39"/>
        <v>0.4008190351870457</v>
      </c>
      <c r="U96" s="65">
        <f t="shared" si="39"/>
        <v>0.21384198274566016</v>
      </c>
      <c r="V96" s="65">
        <f t="shared" si="39"/>
        <v>0.04756404755344977</v>
      </c>
      <c r="W96" s="65">
        <f t="shared" si="39"/>
        <v>0.12782085949330674</v>
      </c>
      <c r="X96" s="65">
        <f t="shared" si="39"/>
        <v>0.16053698693317206</v>
      </c>
      <c r="Y96" s="65">
        <f t="shared" si="39"/>
        <v>0.2115273564290147</v>
      </c>
      <c r="Z96" s="65">
        <f t="shared" si="39"/>
        <v>0.4102512923450249</v>
      </c>
      <c r="AA96" s="65">
        <f t="shared" si="39"/>
        <v>0.4794738278681676</v>
      </c>
      <c r="AB96" s="65">
        <f t="shared" si="39"/>
        <v>0.7005421158862885</v>
      </c>
      <c r="AC96" s="65">
        <f t="shared" si="39"/>
        <v>0.8382781231683322</v>
      </c>
    </row>
    <row r="97" spans="6:29" ht="12.75">
      <c r="F97" s="66" t="s">
        <v>54</v>
      </c>
      <c r="G97" s="62">
        <f>ABS($F$63-G95)/ABS($F$62)</f>
        <v>964386204.04269</v>
      </c>
      <c r="H97" s="62">
        <f aca="true" t="shared" si="40" ref="H97:AA97">ABS($F$63-H95)/ABS($F$62)</f>
        <v>232616729.87332258</v>
      </c>
      <c r="I97" s="72">
        <f t="shared" si="40"/>
        <v>120104222.67675082</v>
      </c>
      <c r="J97" s="72">
        <f t="shared" si="40"/>
        <v>64359839.17103378</v>
      </c>
      <c r="K97" s="72">
        <f t="shared" si="40"/>
        <v>39266710.59698442</v>
      </c>
      <c r="L97" s="72">
        <f t="shared" si="40"/>
        <v>18195372.68285745</v>
      </c>
      <c r="M97" s="62">
        <f t="shared" si="40"/>
        <v>8921469.566635909</v>
      </c>
      <c r="N97" s="62">
        <f t="shared" si="40"/>
        <v>3317117.957744065</v>
      </c>
      <c r="O97" s="62">
        <f t="shared" si="40"/>
        <v>1496646.5285699256</v>
      </c>
      <c r="P97" s="62">
        <f t="shared" si="40"/>
        <v>681858.7019857464</v>
      </c>
      <c r="Q97" s="62">
        <f t="shared" si="40"/>
        <v>301397.5359208528</v>
      </c>
      <c r="R97" s="62">
        <f t="shared" si="40"/>
        <v>131054.3897555005</v>
      </c>
      <c r="S97" s="62">
        <f t="shared" si="40"/>
        <v>50972.98924497696</v>
      </c>
      <c r="T97" s="62">
        <f t="shared" si="40"/>
        <v>18652.11380242917</v>
      </c>
      <c r="U97" s="62">
        <f t="shared" si="40"/>
        <v>9951.136667069295</v>
      </c>
      <c r="V97" s="62">
        <f t="shared" si="40"/>
        <v>2213.392952899785</v>
      </c>
      <c r="W97" s="62">
        <f t="shared" si="40"/>
        <v>5948.143696521029</v>
      </c>
      <c r="X97" s="62">
        <f t="shared" si="40"/>
        <v>7470.588686935162</v>
      </c>
      <c r="Y97" s="62">
        <f t="shared" si="40"/>
        <v>9843.4255314242</v>
      </c>
      <c r="Z97" s="62">
        <f t="shared" si="40"/>
        <v>19091.043889275734</v>
      </c>
      <c r="AA97" s="62">
        <f t="shared" si="40"/>
        <v>22312.314579845177</v>
      </c>
      <c r="AB97" s="62">
        <f>ABS($F$63-AB95)/ABS($F$62)</f>
        <v>32599.727362768434</v>
      </c>
      <c r="AC97" s="62">
        <f>ABS($F$63-AC95)/ABS($F$62)</f>
        <v>39009.272461638335</v>
      </c>
    </row>
    <row r="98" spans="6:29" ht="12.75">
      <c r="F98" s="66" t="s">
        <v>65</v>
      </c>
      <c r="G98" s="62">
        <f>(G97*$F$62)+$F$63</f>
        <v>192886547.80853802</v>
      </c>
      <c r="H98" s="62">
        <f aca="true" t="shared" si="41" ref="H98:AA98">(H97*$F$62)+$F$63</f>
        <v>46532652.97466452</v>
      </c>
      <c r="I98" s="72">
        <f t="shared" si="41"/>
        <v>24030151.535350166</v>
      </c>
      <c r="J98" s="72">
        <f t="shared" si="41"/>
        <v>12881274.834206756</v>
      </c>
      <c r="K98" s="72">
        <f t="shared" si="41"/>
        <v>7862649.119396885</v>
      </c>
      <c r="L98" s="72">
        <f t="shared" si="41"/>
        <v>3648381.53657149</v>
      </c>
      <c r="M98" s="62">
        <f t="shared" si="41"/>
        <v>1793600.9133271817</v>
      </c>
      <c r="N98" s="62">
        <f t="shared" si="41"/>
        <v>672730.591548813</v>
      </c>
      <c r="O98" s="62">
        <f t="shared" si="41"/>
        <v>308636.3057139851</v>
      </c>
      <c r="P98" s="62">
        <f t="shared" si="41"/>
        <v>145678.7403971493</v>
      </c>
      <c r="Q98" s="62">
        <f t="shared" si="41"/>
        <v>69586.50718417056</v>
      </c>
      <c r="R98" s="62">
        <f t="shared" si="41"/>
        <v>35517.877951100105</v>
      </c>
      <c r="S98" s="62">
        <f t="shared" si="41"/>
        <v>19501.597848995392</v>
      </c>
      <c r="T98" s="62">
        <f t="shared" si="41"/>
        <v>13037.422760485833</v>
      </c>
      <c r="U98" s="62">
        <f t="shared" si="41"/>
        <v>11297.227333413859</v>
      </c>
      <c r="V98" s="62">
        <f t="shared" si="41"/>
        <v>9749.678590579957</v>
      </c>
      <c r="W98" s="62">
        <f t="shared" si="41"/>
        <v>10496.628739304206</v>
      </c>
      <c r="X98" s="62">
        <f t="shared" si="41"/>
        <v>10801.117737387032</v>
      </c>
      <c r="Y98" s="62">
        <f t="shared" si="41"/>
        <v>11275.68510628484</v>
      </c>
      <c r="Z98" s="62">
        <f t="shared" si="41"/>
        <v>13125.208777855147</v>
      </c>
      <c r="AA98" s="62">
        <f t="shared" si="41"/>
        <v>13769.462915969036</v>
      </c>
      <c r="AB98" s="62">
        <f>(AB97*$F$62)+$F$63</f>
        <v>15826.945472553687</v>
      </c>
      <c r="AC98" s="62">
        <f>(AC97*$F$62)+$F$63</f>
        <v>17108.854492327668</v>
      </c>
    </row>
    <row r="99" spans="6:29" ht="12.75">
      <c r="F99" s="66" t="s">
        <v>66</v>
      </c>
      <c r="G99" s="67">
        <f aca="true" t="shared" si="42" ref="G99:AC99">ROUND((((POWER((G95),2)*G$59+(G95)*G$60+G$61)-G$58)*2)*16,0)/16</f>
        <v>1115940489307.125</v>
      </c>
      <c r="H99" s="67">
        <f t="shared" si="42"/>
        <v>30641096728.1875</v>
      </c>
      <c r="I99" s="67">
        <f t="shared" si="42"/>
        <v>5207551061.75</v>
      </c>
      <c r="J99" s="67">
        <f t="shared" si="42"/>
        <v>969752676.5</v>
      </c>
      <c r="K99" s="67">
        <f t="shared" si="42"/>
        <v>251619700</v>
      </c>
      <c r="L99" s="67">
        <f t="shared" si="42"/>
        <v>33210869.5625</v>
      </c>
      <c r="M99" s="67">
        <f t="shared" si="42"/>
        <v>4736228.8125</v>
      </c>
      <c r="N99" s="67">
        <f t="shared" si="42"/>
        <v>320914.4375</v>
      </c>
      <c r="O99" s="67">
        <f t="shared" si="42"/>
        <v>36126.1875</v>
      </c>
      <c r="P99" s="67">
        <f t="shared" si="42"/>
        <v>4129.6875</v>
      </c>
      <c r="Q99" s="67">
        <f t="shared" si="42"/>
        <v>361.0625</v>
      </c>
      <c r="R99" s="67">
        <f t="shared" si="42"/>
        <v>19.9375</v>
      </c>
      <c r="S99" s="67">
        <f t="shared" si="42"/>
        <v>-0.8125</v>
      </c>
      <c r="T99" s="67">
        <f t="shared" si="42"/>
        <v>1.4375</v>
      </c>
      <c r="U99" s="67">
        <f t="shared" si="42"/>
        <v>1.5625</v>
      </c>
      <c r="V99" s="67">
        <f t="shared" si="42"/>
        <v>1.3125</v>
      </c>
      <c r="W99" s="67">
        <f t="shared" si="42"/>
        <v>0.625</v>
      </c>
      <c r="X99" s="67">
        <f t="shared" si="42"/>
        <v>0.4375</v>
      </c>
      <c r="Y99" s="67">
        <f t="shared" si="42"/>
        <v>0.0625</v>
      </c>
      <c r="Z99" s="67">
        <f t="shared" si="42"/>
        <v>0</v>
      </c>
      <c r="AA99" s="67">
        <f t="shared" si="42"/>
        <v>-0.125</v>
      </c>
      <c r="AB99" s="67">
        <f t="shared" si="42"/>
        <v>-0.3125</v>
      </c>
      <c r="AC99" s="67">
        <f t="shared" si="42"/>
        <v>-0.375</v>
      </c>
    </row>
    <row r="100" spans="6:29" ht="12.75">
      <c r="F100" s="66" t="s">
        <v>55</v>
      </c>
      <c r="G100" s="69">
        <f aca="true" t="shared" si="43" ref="G100:AC100">IF($F$64="F",ROUND((G156-G99)*16,0)/16,IF($F$64="FW",ROUND((G158-G99)*16,0)/16,ROUND((G160+G99)*16,0)/16))</f>
        <v>1115940489312</v>
      </c>
      <c r="H100" s="69">
        <f t="shared" si="43"/>
        <v>30641096733.3125</v>
      </c>
      <c r="I100" s="74">
        <f t="shared" si="43"/>
        <v>5207551066.875</v>
      </c>
      <c r="J100" s="74">
        <f t="shared" si="43"/>
        <v>969752681.625</v>
      </c>
      <c r="K100" s="74">
        <f t="shared" si="43"/>
        <v>251619705.1875</v>
      </c>
      <c r="L100" s="74">
        <f t="shared" si="43"/>
        <v>33210875.0625</v>
      </c>
      <c r="M100" s="69">
        <f t="shared" si="43"/>
        <v>4736234.1875</v>
      </c>
      <c r="N100" s="69">
        <f t="shared" si="43"/>
        <v>320920</v>
      </c>
      <c r="O100" s="69">
        <f t="shared" si="43"/>
        <v>36132.125</v>
      </c>
      <c r="P100" s="69">
        <f t="shared" si="43"/>
        <v>4135.8125</v>
      </c>
      <c r="Q100" s="69">
        <f t="shared" si="43"/>
        <v>367.875</v>
      </c>
      <c r="R100" s="69">
        <f t="shared" si="43"/>
        <v>27.0625</v>
      </c>
      <c r="S100" s="69">
        <f t="shared" si="43"/>
        <v>6.9375</v>
      </c>
      <c r="T100" s="69">
        <f t="shared" si="43"/>
        <v>9.4375</v>
      </c>
      <c r="U100" s="69">
        <f t="shared" si="43"/>
        <v>9.9375</v>
      </c>
      <c r="V100" s="69">
        <f t="shared" si="43"/>
        <v>10.5</v>
      </c>
      <c r="W100" s="69">
        <f t="shared" si="43"/>
        <v>9.8125</v>
      </c>
      <c r="X100" s="69">
        <f t="shared" si="43"/>
        <v>11.0625</v>
      </c>
      <c r="Y100" s="69">
        <f t="shared" si="43"/>
        <v>12.0625</v>
      </c>
      <c r="Z100" s="69">
        <f t="shared" si="43"/>
        <v>12.125</v>
      </c>
      <c r="AA100" s="69">
        <f t="shared" si="43"/>
        <v>12.5625</v>
      </c>
      <c r="AB100" s="69">
        <f t="shared" si="43"/>
        <v>14.3125</v>
      </c>
      <c r="AC100" s="69">
        <f t="shared" si="43"/>
        <v>15.1875</v>
      </c>
    </row>
    <row r="101" spans="6:29" ht="13.5" thickBot="1">
      <c r="F101" s="66" t="s">
        <v>56</v>
      </c>
      <c r="G101" s="70">
        <f aca="true" t="shared" si="44" ref="G101:AC101">IF($F$64="F",ROUND((G157-G99)*16,0)/16,IF($F$64="FW",ROUND((G159-G99)*16,0)/16,ROUND((G161+G99)*16,0)/16))</f>
        <v>1115940489312.1875</v>
      </c>
      <c r="H101" s="70">
        <f t="shared" si="44"/>
        <v>30641096733.5</v>
      </c>
      <c r="I101" s="70">
        <f t="shared" si="44"/>
        <v>5207551067.0625</v>
      </c>
      <c r="J101" s="70">
        <f t="shared" si="44"/>
        <v>969752681.8125</v>
      </c>
      <c r="K101" s="96">
        <f t="shared" si="44"/>
        <v>251619705.375</v>
      </c>
      <c r="L101" s="96">
        <f t="shared" si="44"/>
        <v>33210875.25</v>
      </c>
      <c r="M101" s="70">
        <f t="shared" si="44"/>
        <v>4736234.375</v>
      </c>
      <c r="N101" s="70">
        <f t="shared" si="44"/>
        <v>320920.25</v>
      </c>
      <c r="O101" s="70">
        <f t="shared" si="44"/>
        <v>36132.375</v>
      </c>
      <c r="P101" s="70">
        <f t="shared" si="44"/>
        <v>4136.0625</v>
      </c>
      <c r="Q101" s="70">
        <f t="shared" si="44"/>
        <v>368.25</v>
      </c>
      <c r="R101" s="70">
        <f t="shared" si="44"/>
        <v>27.4375</v>
      </c>
      <c r="S101" s="70">
        <f t="shared" si="44"/>
        <v>7.3125</v>
      </c>
      <c r="T101" s="70">
        <f t="shared" si="44"/>
        <v>9.8125</v>
      </c>
      <c r="U101" s="70">
        <f t="shared" si="44"/>
        <v>10.4375</v>
      </c>
      <c r="V101" s="70">
        <f t="shared" si="44"/>
        <v>11</v>
      </c>
      <c r="W101" s="70">
        <f t="shared" si="44"/>
        <v>10.3125</v>
      </c>
      <c r="X101" s="70">
        <f t="shared" si="44"/>
        <v>11.8125</v>
      </c>
      <c r="Y101" s="70">
        <f t="shared" si="44"/>
        <v>12.8125</v>
      </c>
      <c r="Z101" s="70">
        <f t="shared" si="44"/>
        <v>12.875</v>
      </c>
      <c r="AA101" s="70">
        <f t="shared" si="44"/>
        <v>13.3125</v>
      </c>
      <c r="AB101" s="70">
        <f t="shared" si="44"/>
        <v>15.3125</v>
      </c>
      <c r="AC101" s="70">
        <f t="shared" si="44"/>
        <v>16.1875</v>
      </c>
    </row>
    <row r="102" spans="3:29" ht="13.5" thickBot="1">
      <c r="C102" s="1"/>
      <c r="F102" s="57"/>
      <c r="G102" s="88">
        <f>IF(G94="PASS",1,0)</f>
        <v>0</v>
      </c>
      <c r="H102" s="88">
        <f aca="true" t="shared" si="45" ref="H102:AC102">IF(H94="PASS",1,0)</f>
        <v>0</v>
      </c>
      <c r="I102" s="88">
        <f t="shared" si="45"/>
        <v>0</v>
      </c>
      <c r="J102" s="88">
        <f t="shared" si="45"/>
        <v>0</v>
      </c>
      <c r="K102" s="97">
        <f t="shared" si="45"/>
        <v>0</v>
      </c>
      <c r="L102" s="97">
        <f t="shared" si="45"/>
        <v>0</v>
      </c>
      <c r="M102" s="88">
        <f t="shared" si="45"/>
        <v>0</v>
      </c>
      <c r="N102" s="88">
        <f t="shared" si="45"/>
        <v>0</v>
      </c>
      <c r="O102" s="88">
        <f t="shared" si="45"/>
        <v>0</v>
      </c>
      <c r="P102" s="88">
        <f t="shared" si="45"/>
        <v>0</v>
      </c>
      <c r="Q102" s="88">
        <f t="shared" si="45"/>
        <v>0</v>
      </c>
      <c r="R102" s="88">
        <f t="shared" si="45"/>
        <v>0</v>
      </c>
      <c r="S102" s="88">
        <f t="shared" si="45"/>
        <v>0</v>
      </c>
      <c r="T102" s="88">
        <f t="shared" si="45"/>
        <v>0</v>
      </c>
      <c r="U102" s="88">
        <f t="shared" si="45"/>
        <v>0</v>
      </c>
      <c r="V102" s="88">
        <f t="shared" si="45"/>
        <v>0</v>
      </c>
      <c r="W102" s="88">
        <f t="shared" si="45"/>
        <v>0</v>
      </c>
      <c r="X102" s="88">
        <f t="shared" si="45"/>
        <v>1</v>
      </c>
      <c r="Y102" s="88">
        <f t="shared" si="45"/>
        <v>0</v>
      </c>
      <c r="Z102" s="88">
        <f t="shared" si="45"/>
        <v>0</v>
      </c>
      <c r="AA102" s="88">
        <f t="shared" si="45"/>
        <v>0</v>
      </c>
      <c r="AB102" s="88">
        <f t="shared" si="45"/>
        <v>0</v>
      </c>
      <c r="AC102" s="88">
        <f t="shared" si="45"/>
        <v>0</v>
      </c>
    </row>
    <row r="103" spans="6:29" ht="12" customHeight="1">
      <c r="F103" s="57" t="s">
        <v>57</v>
      </c>
      <c r="G103" s="61">
        <f aca="true" t="shared" si="46" ref="G103:AC103">$F$62</f>
        <v>0.2</v>
      </c>
      <c r="H103" s="61">
        <f t="shared" si="46"/>
        <v>0.2</v>
      </c>
      <c r="I103" s="71">
        <f t="shared" si="46"/>
        <v>0.2</v>
      </c>
      <c r="J103" s="71">
        <f t="shared" si="46"/>
        <v>0.2</v>
      </c>
      <c r="K103" s="71">
        <f t="shared" si="46"/>
        <v>0.2</v>
      </c>
      <c r="L103" s="71">
        <f t="shared" si="46"/>
        <v>0.2</v>
      </c>
      <c r="M103" s="61">
        <f t="shared" si="46"/>
        <v>0.2</v>
      </c>
      <c r="N103" s="61">
        <f t="shared" si="46"/>
        <v>0.2</v>
      </c>
      <c r="O103" s="61">
        <f t="shared" si="46"/>
        <v>0.2</v>
      </c>
      <c r="P103" s="61">
        <f t="shared" si="46"/>
        <v>0.2</v>
      </c>
      <c r="Q103" s="61">
        <f t="shared" si="46"/>
        <v>0.2</v>
      </c>
      <c r="R103" s="61">
        <f t="shared" si="46"/>
        <v>0.2</v>
      </c>
      <c r="S103" s="61">
        <f t="shared" si="46"/>
        <v>0.2</v>
      </c>
      <c r="T103" s="61">
        <f t="shared" si="46"/>
        <v>0.2</v>
      </c>
      <c r="U103" s="61">
        <f t="shared" si="46"/>
        <v>0.2</v>
      </c>
      <c r="V103" s="61">
        <f t="shared" si="46"/>
        <v>0.2</v>
      </c>
      <c r="W103" s="61">
        <f t="shared" si="46"/>
        <v>0.2</v>
      </c>
      <c r="X103" s="61">
        <f t="shared" si="46"/>
        <v>0.2</v>
      </c>
      <c r="Y103" s="61">
        <f t="shared" si="46"/>
        <v>0.2</v>
      </c>
      <c r="Z103" s="61">
        <f t="shared" si="46"/>
        <v>0.2</v>
      </c>
      <c r="AA103" s="61">
        <f t="shared" si="46"/>
        <v>0.2</v>
      </c>
      <c r="AB103" s="61">
        <f t="shared" si="46"/>
        <v>0.2</v>
      </c>
      <c r="AC103" s="61">
        <f t="shared" si="46"/>
        <v>0.2</v>
      </c>
    </row>
    <row r="104" spans="6:29" ht="12.75">
      <c r="F104" s="57" t="s">
        <v>58</v>
      </c>
      <c r="G104" s="62">
        <f aca="true" t="shared" si="47" ref="G104:AC104">$F$63</f>
        <v>9307</v>
      </c>
      <c r="H104" s="62">
        <f t="shared" si="47"/>
        <v>9307</v>
      </c>
      <c r="I104" s="72">
        <f t="shared" si="47"/>
        <v>9307</v>
      </c>
      <c r="J104" s="72">
        <f t="shared" si="47"/>
        <v>9307</v>
      </c>
      <c r="K104" s="72">
        <f t="shared" si="47"/>
        <v>9307</v>
      </c>
      <c r="L104" s="72">
        <f t="shared" si="47"/>
        <v>9307</v>
      </c>
      <c r="M104" s="62">
        <f t="shared" si="47"/>
        <v>9307</v>
      </c>
      <c r="N104" s="62">
        <f t="shared" si="47"/>
        <v>9307</v>
      </c>
      <c r="O104" s="62">
        <f t="shared" si="47"/>
        <v>9307</v>
      </c>
      <c r="P104" s="62">
        <f t="shared" si="47"/>
        <v>9307</v>
      </c>
      <c r="Q104" s="62">
        <f t="shared" si="47"/>
        <v>9307</v>
      </c>
      <c r="R104" s="62">
        <f t="shared" si="47"/>
        <v>9307</v>
      </c>
      <c r="S104" s="62">
        <f t="shared" si="47"/>
        <v>9307</v>
      </c>
      <c r="T104" s="62">
        <f t="shared" si="47"/>
        <v>9307</v>
      </c>
      <c r="U104" s="62">
        <f t="shared" si="47"/>
        <v>9307</v>
      </c>
      <c r="V104" s="62">
        <f t="shared" si="47"/>
        <v>9307</v>
      </c>
      <c r="W104" s="62">
        <f t="shared" si="47"/>
        <v>9307</v>
      </c>
      <c r="X104" s="62">
        <f t="shared" si="47"/>
        <v>9307</v>
      </c>
      <c r="Y104" s="62">
        <f t="shared" si="47"/>
        <v>9307</v>
      </c>
      <c r="Z104" s="62">
        <f t="shared" si="47"/>
        <v>9307</v>
      </c>
      <c r="AA104" s="62">
        <f t="shared" si="47"/>
        <v>9307</v>
      </c>
      <c r="AB104" s="62">
        <f t="shared" si="47"/>
        <v>9307</v>
      </c>
      <c r="AC104" s="62">
        <f t="shared" si="47"/>
        <v>9307</v>
      </c>
    </row>
    <row r="105" spans="6:29" ht="12.75">
      <c r="F105" s="57" t="s">
        <v>50</v>
      </c>
      <c r="G105" s="63" t="str">
        <f aca="true" t="shared" si="48" ref="G105:AC105">G$3</f>
        <v>1SS</v>
      </c>
      <c r="H105" s="63" t="str">
        <f t="shared" si="48"/>
        <v>2SS</v>
      </c>
      <c r="I105" s="73" t="str">
        <f t="shared" si="48"/>
        <v>3SS</v>
      </c>
      <c r="J105" s="73" t="str">
        <f t="shared" si="48"/>
        <v>4SS</v>
      </c>
      <c r="K105" s="73" t="str">
        <f t="shared" si="48"/>
        <v>5SS</v>
      </c>
      <c r="L105" s="73" t="str">
        <f t="shared" si="48"/>
        <v>6SS</v>
      </c>
      <c r="M105" s="63" t="str">
        <f t="shared" si="48"/>
        <v>7SS</v>
      </c>
      <c r="N105" s="63" t="str">
        <f t="shared" si="48"/>
        <v>8SS</v>
      </c>
      <c r="O105" s="63" t="str">
        <f t="shared" si="48"/>
        <v>9SS</v>
      </c>
      <c r="P105" s="63" t="str">
        <f t="shared" si="48"/>
        <v>10SS</v>
      </c>
      <c r="Q105" s="63" t="str">
        <f t="shared" si="48"/>
        <v>11SS</v>
      </c>
      <c r="R105" s="63" t="str">
        <f t="shared" si="48"/>
        <v>12SS</v>
      </c>
      <c r="S105" s="63" t="str">
        <f t="shared" si="48"/>
        <v>13SS</v>
      </c>
      <c r="T105" s="63" t="str">
        <f t="shared" si="48"/>
        <v>14SS</v>
      </c>
      <c r="U105" s="63" t="str">
        <f t="shared" si="48"/>
        <v>15SS</v>
      </c>
      <c r="V105" s="63" t="str">
        <f t="shared" si="48"/>
        <v>16SS</v>
      </c>
      <c r="W105" s="63" t="str">
        <f t="shared" si="48"/>
        <v>17SS</v>
      </c>
      <c r="X105" s="63" t="str">
        <f t="shared" si="48"/>
        <v>18SS</v>
      </c>
      <c r="Y105" s="63" t="str">
        <f t="shared" si="48"/>
        <v>19SS</v>
      </c>
      <c r="Z105" s="63" t="str">
        <f t="shared" si="48"/>
        <v>20SS</v>
      </c>
      <c r="AA105" s="63" t="str">
        <f t="shared" si="48"/>
        <v>21SS</v>
      </c>
      <c r="AB105" s="63" t="str">
        <f t="shared" si="48"/>
        <v>22SS</v>
      </c>
      <c r="AC105" s="63" t="str">
        <f t="shared" si="48"/>
        <v>23SS</v>
      </c>
    </row>
    <row r="106" spans="6:29" ht="12.75">
      <c r="F106" s="57" t="s">
        <v>69</v>
      </c>
      <c r="G106" s="63" t="s">
        <v>70</v>
      </c>
      <c r="H106" s="63" t="s">
        <v>70</v>
      </c>
      <c r="I106" s="73" t="s">
        <v>70</v>
      </c>
      <c r="J106" s="73" t="s">
        <v>70</v>
      </c>
      <c r="K106" s="73" t="s">
        <v>70</v>
      </c>
      <c r="L106" s="73" t="s">
        <v>70</v>
      </c>
      <c r="M106" s="63" t="s">
        <v>70</v>
      </c>
      <c r="N106" s="63" t="s">
        <v>70</v>
      </c>
      <c r="O106" s="63" t="s">
        <v>70</v>
      </c>
      <c r="P106" s="63" t="s">
        <v>70</v>
      </c>
      <c r="Q106" s="63" t="s">
        <v>70</v>
      </c>
      <c r="R106" s="63" t="s">
        <v>70</v>
      </c>
      <c r="S106" s="63" t="s">
        <v>70</v>
      </c>
      <c r="T106" s="63" t="s">
        <v>70</v>
      </c>
      <c r="U106" s="63" t="s">
        <v>70</v>
      </c>
      <c r="V106" s="63" t="s">
        <v>70</v>
      </c>
      <c r="W106" s="63" t="s">
        <v>70</v>
      </c>
      <c r="X106" s="63" t="s">
        <v>70</v>
      </c>
      <c r="Y106" s="63" t="s">
        <v>70</v>
      </c>
      <c r="Z106" s="63" t="s">
        <v>70</v>
      </c>
      <c r="AA106" s="63" t="s">
        <v>70</v>
      </c>
      <c r="AB106" s="63" t="s">
        <v>70</v>
      </c>
      <c r="AC106" s="63" t="s">
        <v>70</v>
      </c>
    </row>
    <row r="107" spans="6:29" ht="12.75">
      <c r="F107" s="57" t="s">
        <v>61</v>
      </c>
      <c r="G107" s="62">
        <f>$F$63*$F$63*G$59+$F$63*G$60+G$61</f>
        <v>1316.399057</v>
      </c>
      <c r="H107" s="62">
        <f aca="true" t="shared" si="49" ref="H107:AC107">$F$63*$F$63*H$59+$F$63*H$60+H$61</f>
        <v>631.4326684465191</v>
      </c>
      <c r="I107" s="72">
        <f t="shared" si="49"/>
        <v>405.606966825085</v>
      </c>
      <c r="J107" s="72">
        <f t="shared" si="49"/>
        <v>265.432778224967</v>
      </c>
      <c r="K107" s="72">
        <f t="shared" si="49"/>
        <v>186.683324749891</v>
      </c>
      <c r="L107" s="72">
        <f t="shared" si="49"/>
        <v>116.860012104669</v>
      </c>
      <c r="M107" s="62">
        <f t="shared" si="49"/>
        <v>70.99136233155181</v>
      </c>
      <c r="N107" s="62">
        <f t="shared" si="49"/>
        <v>36.6644079392084</v>
      </c>
      <c r="O107" s="62">
        <f t="shared" si="49"/>
        <v>21.818296619846997</v>
      </c>
      <c r="P107" s="62">
        <f t="shared" si="49"/>
        <v>13.7249859966385</v>
      </c>
      <c r="Q107" s="62">
        <f t="shared" si="49"/>
        <v>8.204895188378151</v>
      </c>
      <c r="R107" s="62">
        <f t="shared" si="49"/>
        <v>5.435664335496781</v>
      </c>
      <c r="S107" s="62">
        <f t="shared" si="49"/>
        <v>3.52159749392241</v>
      </c>
      <c r="T107" s="62">
        <f t="shared" si="49"/>
        <v>2.33003828737414</v>
      </c>
      <c r="U107" s="62">
        <f t="shared" si="49"/>
        <v>1.67284847818786</v>
      </c>
      <c r="V107" s="62">
        <f t="shared" si="49"/>
        <v>0.9348038097451341</v>
      </c>
      <c r="W107" s="62">
        <f t="shared" si="49"/>
        <v>0.5419603076544081</v>
      </c>
      <c r="X107" s="62">
        <f t="shared" si="49"/>
        <v>0.46514809372253807</v>
      </c>
      <c r="Y107" s="62">
        <f t="shared" si="49"/>
        <v>0.352544779808678</v>
      </c>
      <c r="Z107" s="62">
        <f t="shared" si="49"/>
        <v>0.1980046049173232</v>
      </c>
      <c r="AA107" s="62">
        <f t="shared" si="49"/>
        <v>0.1691484522193566</v>
      </c>
      <c r="AB107" s="62">
        <f t="shared" si="49"/>
        <v>0.1398886920000244</v>
      </c>
      <c r="AC107" s="62">
        <f t="shared" si="49"/>
        <v>0.1274358451582493</v>
      </c>
    </row>
    <row r="108" spans="6:29" ht="14.25">
      <c r="F108" s="57" t="s">
        <v>62</v>
      </c>
      <c r="G108" s="62">
        <f>($F$62/3)+G107</f>
        <v>1316.4657236666667</v>
      </c>
      <c r="H108" s="62">
        <f aca="true" t="shared" si="50" ref="H108:AA108">($F$62/3)+H107</f>
        <v>631.4993351131858</v>
      </c>
      <c r="I108" s="72">
        <f t="shared" si="50"/>
        <v>405.6736334917517</v>
      </c>
      <c r="J108" s="72">
        <f t="shared" si="50"/>
        <v>265.4994448916337</v>
      </c>
      <c r="K108" s="72">
        <f t="shared" si="50"/>
        <v>186.74999141655766</v>
      </c>
      <c r="L108" s="72">
        <f t="shared" si="50"/>
        <v>116.92667877133566</v>
      </c>
      <c r="M108" s="62">
        <f t="shared" si="50"/>
        <v>71.05802899821848</v>
      </c>
      <c r="N108" s="62">
        <f t="shared" si="50"/>
        <v>36.73107460587507</v>
      </c>
      <c r="O108" s="62">
        <f t="shared" si="50"/>
        <v>21.884963286513663</v>
      </c>
      <c r="P108" s="62">
        <f t="shared" si="50"/>
        <v>13.791652663305166</v>
      </c>
      <c r="Q108" s="62">
        <f t="shared" si="50"/>
        <v>8.271561855044817</v>
      </c>
      <c r="R108" s="62">
        <f t="shared" si="50"/>
        <v>5.502331002163447</v>
      </c>
      <c r="S108" s="62">
        <f t="shared" si="50"/>
        <v>3.588264160589077</v>
      </c>
      <c r="T108" s="62">
        <f t="shared" si="50"/>
        <v>2.396704954040807</v>
      </c>
      <c r="U108" s="62">
        <f t="shared" si="50"/>
        <v>1.7395151448545267</v>
      </c>
      <c r="V108" s="62">
        <f t="shared" si="50"/>
        <v>1.0014704764118008</v>
      </c>
      <c r="W108" s="62">
        <f t="shared" si="50"/>
        <v>0.6086269743210747</v>
      </c>
      <c r="X108" s="62">
        <f t="shared" si="50"/>
        <v>0.5318147603892047</v>
      </c>
      <c r="Y108" s="62">
        <f t="shared" si="50"/>
        <v>0.41921144647534464</v>
      </c>
      <c r="Z108" s="62">
        <f t="shared" si="50"/>
        <v>0.26467127158398984</v>
      </c>
      <c r="AA108" s="62">
        <f t="shared" si="50"/>
        <v>0.23581511888602325</v>
      </c>
      <c r="AB108" s="62">
        <f>($F$62/3)+AB107</f>
        <v>0.20655535866669106</v>
      </c>
      <c r="AC108" s="62">
        <f>($F$62/3)+AC107</f>
        <v>0.19410251182491595</v>
      </c>
    </row>
    <row r="109" spans="6:29" ht="12.75">
      <c r="F109" s="64" t="s">
        <v>63</v>
      </c>
      <c r="G109" s="63" t="str">
        <f>IF(AND($F$62&lt;=0.75,$F$63&gt;=G$4,$F$63&lt;=G$36,G110&lt;=G$36,G110&gt;=G$4,G111&lt;=0.25),"PASS","FAIL")</f>
        <v>FAIL</v>
      </c>
      <c r="H109" s="63" t="str">
        <f>IF(AND($F$62&lt;=0.75,$F$63&gt;=H$4,$F$63&lt;=H$37,H110&lt;=H$37,H110&gt;=H$4,H111&lt;=0.25),"PASS","FAIL")</f>
        <v>FAIL</v>
      </c>
      <c r="I109" s="63" t="str">
        <f>IF(AND($F$62&lt;=0.75,$F$63&gt;=I$4,$F$63&lt;=I$37,I110&lt;=I$37,I110&gt;=I$4,I111&lt;=0.25),"PASS","FAIL")</f>
        <v>FAIL</v>
      </c>
      <c r="J109" s="63" t="str">
        <f>IF(AND($F$62&lt;=0.75,$F$63&gt;=J$4,$F$63&lt;=J$37,J110&lt;=J$37,J110&gt;=J$4,J111&lt;=0.25),"PASS","FAIL")</f>
        <v>FAIL</v>
      </c>
      <c r="K109" s="73" t="str">
        <f>IF(AND($F$62&lt;=0.75,$F$63&gt;=K$4,$F$63&lt;=K$36,K110&lt;=K$36,K110&gt;=K$4,K111&lt;=0.25),"PASS","FAIL")</f>
        <v>FAIL</v>
      </c>
      <c r="L109" s="73" t="str">
        <f>IF(AND($F$62&lt;=0.75,$F$63&gt;=L$4,$F$63&lt;=L$36,L110&lt;=L$36,L110&gt;=L$4,L111&lt;=0.25),"PASS","FAIL")</f>
        <v>FAIL</v>
      </c>
      <c r="M109" s="63" t="str">
        <f>IF(AND($F$62&lt;=0.75,$F$63&gt;=M$4,$F$63&lt;=M$37,M110&lt;=M$37,M110&gt;=M$4,M111&lt;=0.25),"PASS","FAIL")</f>
        <v>FAIL</v>
      </c>
      <c r="N109" s="63" t="str">
        <f>IF(AND($F$62&lt;=0.75,$F$63&gt;=N$4,$F$63&lt;=N$37,N110&lt;=N$37,N110&gt;=N$4,N111&lt;=0.25),"PASS","FAIL")</f>
        <v>FAIL</v>
      </c>
      <c r="O109" s="63" t="str">
        <f>IF(AND($F$62&lt;=0.75,$F$63&gt;=O$4,$F$63&lt;=O$36,O110&lt;=O$36,O110&gt;=O$4,O111&lt;=0.25),"PASS","FAIL")</f>
        <v>FAIL</v>
      </c>
      <c r="P109" s="63" t="str">
        <f>IF(AND($F$62&lt;=0.75,$F$63&gt;=P$4,$F$63&lt;=P$38,P110&lt;=P$38,P110&gt;=P$4,P111&lt;=0.25),"PASS","FAIL")</f>
        <v>FAIL</v>
      </c>
      <c r="Q109" s="63" t="str">
        <f>IF(AND($F$62&lt;=0.75,$F$63&gt;=Q$4,$F$63&lt;=Q$37,Q110&lt;=Q$37,Q110&gt;=Q$4,Q111&lt;=0.25),"PASS","FAIL")</f>
        <v>FAIL</v>
      </c>
      <c r="R109" s="63" t="str">
        <f>IF(AND($F$62&lt;=0.75,$F$63&gt;=R$4,$F$63&lt;=R$40,R110&lt;=R$40,R110&gt;=R$4,R111&lt;=0.25),"PASS","FAIL")</f>
        <v>FAIL</v>
      </c>
      <c r="S109" s="63" t="str">
        <f>IF(AND($F$62&lt;=0.75,$F$63&gt;=S$4,$F$63&lt;=S$42,S110&lt;=S$42,S110&gt;=S$4,S111&lt;=0.25),"PASS","FAIL")</f>
        <v>FAIL</v>
      </c>
      <c r="T109" s="63" t="str">
        <f>IF(AND($F$62&lt;=0.75,$F$63&gt;=T$4,$F$63&lt;=T$43,T110&lt;=T$43,T110&gt;=T$4,T111&lt;=0.25),"PASS","FAIL")</f>
        <v>FAIL</v>
      </c>
      <c r="U109" s="63" t="str">
        <f>IF(AND($F$62&lt;=0.75,$F$63&gt;=U$4,$F$63&lt;=U$44,U110&lt;=U$44,U110&gt;=U$4,U111&lt;=0.25),"PASS","FAIL")</f>
        <v>FAIL</v>
      </c>
      <c r="V109" s="63" t="str">
        <f>IF(AND($F$62&lt;=0.75,$F$63&gt;=V$4,$F$63&lt;=V$44,V110&lt;=V$44,V110&gt;=V$4,V111&lt;=0.25),"PASS","FAIL")</f>
        <v>FAIL</v>
      </c>
      <c r="W109" s="63" t="str">
        <f>IF(AND($F$62&lt;=0.75,$F$63&gt;=W$4,$F$63&lt;=W$40,W110&lt;=W$40,W110&gt;=W$4,W111&lt;=0.25),"PASS","FAIL")</f>
        <v>FAIL</v>
      </c>
      <c r="X109" s="63" t="str">
        <f>IF(AND($F$62&lt;=0.75,$F$63&gt;=X$4,$F$63&lt;=X$44,X110&lt;=X$44,X110&gt;=X$4,X111&lt;=0.25),"PASS","FAIL")</f>
        <v>PASS</v>
      </c>
      <c r="Y109" s="63" t="str">
        <f>IF(AND($F$62&lt;=0.75,$F$63&gt;=Y$4,$F$63&lt;=Y$49,Y110&lt;=Y$49,Y110&gt;=Y$4,Y111&lt;=0.25),"PASS","FAIL")</f>
        <v>FAIL</v>
      </c>
      <c r="Z109" s="63" t="str">
        <f>IF(AND($F$62&lt;=0.75,$F$63&gt;=Z$4,$F$63&lt;=Z$38,Z110&lt;=Z$38,Z110&gt;=Z$4,Z111&lt;=0.25),"PASS","FAIL")</f>
        <v>FAIL</v>
      </c>
      <c r="AA109" s="63" t="str">
        <f>IF(AND($F$62&lt;=0.75,$F$63&gt;=AA$4,$F$63&lt;=AA$42,AA110&lt;=AA$42,AA110&gt;=AA$4,AA111&lt;=0.25),"PASS","FAIL")</f>
        <v>FAIL</v>
      </c>
      <c r="AB109" s="63" t="str">
        <f>IF(AND($F$62&lt;=0.75,$F$63&gt;=AB$4,$F$63&lt;=AB$50,AB110&lt;=AB$50,AB110&gt;=AB$4,AB111&lt;=0.25),"PASS","FAIL")</f>
        <v>FAIL</v>
      </c>
      <c r="AC109" s="63" t="str">
        <f>IF(AND($F$62&lt;=0.75,$F$63&gt;=AC$4,$F$63&lt;=AC$52,AC110&lt;=AC$52,AC110&gt;=AC$4,AC111&lt;=0.25),"PASS","FAIL")</f>
        <v>FAIL</v>
      </c>
    </row>
    <row r="110" spans="6:29" ht="15">
      <c r="F110" s="57" t="s">
        <v>64</v>
      </c>
      <c r="G110" s="62">
        <f aca="true" t="shared" si="51" ref="G110:AA110">G108*G108*G$55+G108*G$56+G$57</f>
        <v>-192858157.6995556</v>
      </c>
      <c r="H110" s="62">
        <f t="shared" si="51"/>
        <v>-46509117.0966695</v>
      </c>
      <c r="I110" s="72">
        <f t="shared" si="51"/>
        <v>-24007577.243501212</v>
      </c>
      <c r="J110" s="72">
        <f t="shared" si="51"/>
        <v>-12859413.16708668</v>
      </c>
      <c r="K110" s="72">
        <f t="shared" si="51"/>
        <v>-7841213.312894688</v>
      </c>
      <c r="L110" s="72">
        <f t="shared" si="51"/>
        <v>-3627671.0074618678</v>
      </c>
      <c r="M110" s="62">
        <f t="shared" si="51"/>
        <v>-1773286.2312091817</v>
      </c>
      <c r="N110" s="62">
        <f t="shared" si="51"/>
        <v>-652878.9883602642</v>
      </c>
      <c r="O110" s="62">
        <f t="shared" si="51"/>
        <v>-289072.0977686959</v>
      </c>
      <c r="P110" s="62">
        <f t="shared" si="51"/>
        <v>-126365.57492243292</v>
      </c>
      <c r="Q110" s="62">
        <f t="shared" si="51"/>
        <v>-50447.14367029465</v>
      </c>
      <c r="R110" s="62">
        <f t="shared" si="51"/>
        <v>-16556.77926178849</v>
      </c>
      <c r="S110" s="62">
        <f t="shared" si="51"/>
        <v>-688.8334814570985</v>
      </c>
      <c r="T110" s="62">
        <f t="shared" si="51"/>
        <v>5658.201080277503</v>
      </c>
      <c r="U110" s="62">
        <f t="shared" si="51"/>
        <v>7355.2371768393095</v>
      </c>
      <c r="V110" s="62">
        <f t="shared" si="51"/>
        <v>9566.99615534822</v>
      </c>
      <c r="W110" s="62">
        <f t="shared" si="51"/>
        <v>10104.860018900283</v>
      </c>
      <c r="X110" s="62">
        <f t="shared" si="51"/>
        <v>10315.501295617178</v>
      </c>
      <c r="Y110" s="62">
        <f t="shared" si="51"/>
        <v>10614.8974638518</v>
      </c>
      <c r="Z110" s="62">
        <f t="shared" si="51"/>
        <v>11946.182351619445</v>
      </c>
      <c r="AA110" s="62">
        <f t="shared" si="51"/>
        <v>12401.774850554255</v>
      </c>
      <c r="AB110" s="62">
        <f>AB108*AB108*AB$55+AB108*AB$56+AB$57</f>
        <v>14098.405247892106</v>
      </c>
      <c r="AC110" s="62">
        <f>AC108*AC108*AC$55+AC108*AC$56+AC$57</f>
        <v>15165.106804644049</v>
      </c>
    </row>
    <row r="111" spans="6:29" ht="12.75">
      <c r="F111" s="57" t="s">
        <v>53</v>
      </c>
      <c r="G111" s="65">
        <f aca="true" t="shared" si="52" ref="G111:AC111">ABS($F$63-G110)/$F$63</f>
        <v>20722.839228489913</v>
      </c>
      <c r="H111" s="65">
        <f t="shared" si="52"/>
        <v>4998.218985351832</v>
      </c>
      <c r="I111" s="65">
        <f t="shared" si="52"/>
        <v>2580.5183457076623</v>
      </c>
      <c r="J111" s="65">
        <f t="shared" si="52"/>
        <v>1382.6926149228193</v>
      </c>
      <c r="K111" s="65">
        <f t="shared" si="52"/>
        <v>843.5070713328342</v>
      </c>
      <c r="L111" s="65">
        <f t="shared" si="52"/>
        <v>390.77876947049185</v>
      </c>
      <c r="M111" s="65">
        <f t="shared" si="52"/>
        <v>191.53252726003888</v>
      </c>
      <c r="N111" s="65">
        <f t="shared" si="52"/>
        <v>71.14924125499776</v>
      </c>
      <c r="O111" s="65">
        <f t="shared" si="52"/>
        <v>32.059643039507456</v>
      </c>
      <c r="P111" s="65">
        <f t="shared" si="52"/>
        <v>14.577476622158905</v>
      </c>
      <c r="Q111" s="65">
        <f t="shared" si="52"/>
        <v>6.420344221585329</v>
      </c>
      <c r="R111" s="65">
        <f t="shared" si="52"/>
        <v>2.778959843320994</v>
      </c>
      <c r="S111" s="65">
        <f t="shared" si="52"/>
        <v>1.0740124080216074</v>
      </c>
      <c r="T111" s="65">
        <f t="shared" si="52"/>
        <v>0.392048879308316</v>
      </c>
      <c r="U111" s="65">
        <f t="shared" si="52"/>
        <v>0.20970912465463526</v>
      </c>
      <c r="V111" s="65">
        <f t="shared" si="52"/>
        <v>0.02793554908651776</v>
      </c>
      <c r="W111" s="65">
        <f t="shared" si="52"/>
        <v>0.08572687427745597</v>
      </c>
      <c r="X111" s="65">
        <f t="shared" si="52"/>
        <v>0.10835943866091949</v>
      </c>
      <c r="Y111" s="65">
        <f t="shared" si="52"/>
        <v>0.14052836186223266</v>
      </c>
      <c r="Z111" s="65">
        <f t="shared" si="52"/>
        <v>0.2835696090705324</v>
      </c>
      <c r="AA111" s="65">
        <f t="shared" si="52"/>
        <v>0.33252120452930645</v>
      </c>
      <c r="AB111" s="65">
        <f t="shared" si="52"/>
        <v>0.51481736842077</v>
      </c>
      <c r="AC111" s="65">
        <f t="shared" si="52"/>
        <v>0.6294301928273395</v>
      </c>
    </row>
    <row r="112" spans="6:29" ht="12.75">
      <c r="F112" s="57" t="s">
        <v>54</v>
      </c>
      <c r="G112" s="62">
        <f>ABS($F$63-G110)/ABS($F$62)</f>
        <v>964337323.4977779</v>
      </c>
      <c r="H112" s="62">
        <f aca="true" t="shared" si="53" ref="H112:AA112">ABS($F$63-H110)/ABS($F$62)</f>
        <v>232592120.4833475</v>
      </c>
      <c r="I112" s="72">
        <f t="shared" si="53"/>
        <v>120084421.21750605</v>
      </c>
      <c r="J112" s="72">
        <f t="shared" si="53"/>
        <v>64343600.83543339</v>
      </c>
      <c r="K112" s="72">
        <f t="shared" si="53"/>
        <v>39252601.564473435</v>
      </c>
      <c r="L112" s="72">
        <f t="shared" si="53"/>
        <v>18184890.037309337</v>
      </c>
      <c r="M112" s="62">
        <f t="shared" si="53"/>
        <v>8912966.156045908</v>
      </c>
      <c r="N112" s="62">
        <f t="shared" si="53"/>
        <v>3310929.9418013208</v>
      </c>
      <c r="O112" s="62">
        <f t="shared" si="53"/>
        <v>1491895.4888434794</v>
      </c>
      <c r="P112" s="62">
        <f t="shared" si="53"/>
        <v>678362.8746121646</v>
      </c>
      <c r="Q112" s="62">
        <f t="shared" si="53"/>
        <v>298770.7183514732</v>
      </c>
      <c r="R112" s="62">
        <f t="shared" si="53"/>
        <v>129318.89630894245</v>
      </c>
      <c r="S112" s="62">
        <f t="shared" si="53"/>
        <v>49979.167407285495</v>
      </c>
      <c r="T112" s="62">
        <f t="shared" si="53"/>
        <v>18243.994598612484</v>
      </c>
      <c r="U112" s="62">
        <f t="shared" si="53"/>
        <v>9758.814115803452</v>
      </c>
      <c r="V112" s="62">
        <f t="shared" si="53"/>
        <v>1299.980776741104</v>
      </c>
      <c r="W112" s="62">
        <f t="shared" si="53"/>
        <v>3989.3000945014137</v>
      </c>
      <c r="X112" s="62">
        <f t="shared" si="53"/>
        <v>5042.506478085888</v>
      </c>
      <c r="Y112" s="62">
        <f t="shared" si="53"/>
        <v>6539.487319258997</v>
      </c>
      <c r="Z112" s="62">
        <f t="shared" si="53"/>
        <v>13195.911758097227</v>
      </c>
      <c r="AA112" s="62">
        <f t="shared" si="53"/>
        <v>15473.874252771275</v>
      </c>
      <c r="AB112" s="62">
        <f>ABS($F$63-AB110)/ABS($F$62)</f>
        <v>23957.026239460527</v>
      </c>
      <c r="AC112" s="62">
        <f>ABS($F$63-AC110)/ABS($F$62)</f>
        <v>29290.534023220243</v>
      </c>
    </row>
    <row r="113" spans="6:29" ht="12.75">
      <c r="F113" s="57" t="s">
        <v>65</v>
      </c>
      <c r="G113" s="62">
        <f>(G112*$F$62)+$F$63</f>
        <v>192876771.6995556</v>
      </c>
      <c r="H113" s="62">
        <f aca="true" t="shared" si="54" ref="H113:AA113">(H112*$F$62)+$F$63</f>
        <v>46527731.0966695</v>
      </c>
      <c r="I113" s="72">
        <f t="shared" si="54"/>
        <v>24026191.243501212</v>
      </c>
      <c r="J113" s="72">
        <f t="shared" si="54"/>
        <v>12878027.16708668</v>
      </c>
      <c r="K113" s="72">
        <f t="shared" si="54"/>
        <v>7859827.312894687</v>
      </c>
      <c r="L113" s="72">
        <f t="shared" si="54"/>
        <v>3646285.0074618678</v>
      </c>
      <c r="M113" s="62">
        <f t="shared" si="54"/>
        <v>1791900.2312091817</v>
      </c>
      <c r="N113" s="62">
        <f t="shared" si="54"/>
        <v>671492.9883602642</v>
      </c>
      <c r="O113" s="62">
        <f t="shared" si="54"/>
        <v>307686.0977686959</v>
      </c>
      <c r="P113" s="62">
        <f t="shared" si="54"/>
        <v>144979.57492243292</v>
      </c>
      <c r="Q113" s="62">
        <f t="shared" si="54"/>
        <v>69061.14367029464</v>
      </c>
      <c r="R113" s="62">
        <f t="shared" si="54"/>
        <v>35170.77926178849</v>
      </c>
      <c r="S113" s="62">
        <f t="shared" si="54"/>
        <v>19302.8334814571</v>
      </c>
      <c r="T113" s="62">
        <f t="shared" si="54"/>
        <v>12955.798919722496</v>
      </c>
      <c r="U113" s="62">
        <f t="shared" si="54"/>
        <v>11258.76282316069</v>
      </c>
      <c r="V113" s="62">
        <f t="shared" si="54"/>
        <v>9566.99615534822</v>
      </c>
      <c r="W113" s="62">
        <f t="shared" si="54"/>
        <v>10104.860018900283</v>
      </c>
      <c r="X113" s="62">
        <f t="shared" si="54"/>
        <v>10315.501295617178</v>
      </c>
      <c r="Y113" s="62">
        <f t="shared" si="54"/>
        <v>10614.8974638518</v>
      </c>
      <c r="Z113" s="62">
        <f t="shared" si="54"/>
        <v>11946.182351619445</v>
      </c>
      <c r="AA113" s="62">
        <f t="shared" si="54"/>
        <v>12401.774850554255</v>
      </c>
      <c r="AB113" s="62">
        <f>(AB112*$F$62)+$F$63</f>
        <v>14098.405247892106</v>
      </c>
      <c r="AC113" s="62">
        <f>(AC112*$F$62)+$F$63</f>
        <v>15165.106804644049</v>
      </c>
    </row>
    <row r="114" spans="6:29" ht="12.75">
      <c r="F114" s="57" t="s">
        <v>66</v>
      </c>
      <c r="G114" s="67">
        <f aca="true" t="shared" si="55" ref="G114:AC114">ROUND((((POWER((G110),2)*G$59+(G110)*G$60+G$61)-G$58)*3)*16,0)/16</f>
        <v>1673741043500.625</v>
      </c>
      <c r="H114" s="67">
        <f t="shared" si="55"/>
        <v>45951918725.3125</v>
      </c>
      <c r="I114" s="67">
        <f t="shared" si="55"/>
        <v>7808750097.625</v>
      </c>
      <c r="J114" s="67">
        <f t="shared" si="55"/>
        <v>1453894542.75</v>
      </c>
      <c r="K114" s="67">
        <f t="shared" si="55"/>
        <v>377158037.75</v>
      </c>
      <c r="L114" s="67">
        <f t="shared" si="55"/>
        <v>49758768.6875</v>
      </c>
      <c r="M114" s="67">
        <f t="shared" si="55"/>
        <v>7090732.6875</v>
      </c>
      <c r="N114" s="67">
        <f t="shared" si="55"/>
        <v>479550.1875</v>
      </c>
      <c r="O114" s="67">
        <f t="shared" si="55"/>
        <v>53833.8125</v>
      </c>
      <c r="P114" s="67">
        <f t="shared" si="55"/>
        <v>6126</v>
      </c>
      <c r="Q114" s="67">
        <f t="shared" si="55"/>
        <v>530.1875</v>
      </c>
      <c r="R114" s="67">
        <f t="shared" si="55"/>
        <v>28.5</v>
      </c>
      <c r="S114" s="67">
        <f t="shared" si="55"/>
        <v>-1.1875</v>
      </c>
      <c r="T114" s="67">
        <f t="shared" si="55"/>
        <v>2.25</v>
      </c>
      <c r="U114" s="67">
        <f t="shared" si="55"/>
        <v>2.375</v>
      </c>
      <c r="V114" s="67">
        <f t="shared" si="55"/>
        <v>1.875</v>
      </c>
      <c r="W114" s="67">
        <f t="shared" si="55"/>
        <v>0.875</v>
      </c>
      <c r="X114" s="67">
        <f t="shared" si="55"/>
        <v>0.5625</v>
      </c>
      <c r="Y114" s="67">
        <f t="shared" si="55"/>
        <v>0.0625</v>
      </c>
      <c r="Z114" s="67">
        <f t="shared" si="55"/>
        <v>-0.125</v>
      </c>
      <c r="AA114" s="67">
        <f t="shared" si="55"/>
        <v>-0.3125</v>
      </c>
      <c r="AB114" s="67">
        <f t="shared" si="55"/>
        <v>-0.5625</v>
      </c>
      <c r="AC114" s="67">
        <f t="shared" si="55"/>
        <v>-0.6875</v>
      </c>
    </row>
    <row r="115" spans="6:29" ht="12.75">
      <c r="F115" s="57" t="s">
        <v>55</v>
      </c>
      <c r="G115" s="69">
        <f>IF($F$64="F",ROUND((G163-G114)*16,0)/16,IF($F$64="FW",ROUND((G165-G114)*16,0)/16,ROUND((G167+G114)*16,0)/16))</f>
        <v>1673741043507.0625</v>
      </c>
      <c r="H115" s="69">
        <f aca="true" t="shared" si="56" ref="H115:AA115">IF($F$64="F",ROUND((H163-H114)*16,0)/16,IF($F$64="FW",ROUND((H165-H114)*16,0)/16,ROUND((H167+H114)*16,0)/16))</f>
        <v>45951918732.125</v>
      </c>
      <c r="I115" s="74">
        <f t="shared" si="56"/>
        <v>7808750104.375</v>
      </c>
      <c r="J115" s="74">
        <f t="shared" si="56"/>
        <v>1453894549.5</v>
      </c>
      <c r="K115" s="74">
        <f t="shared" si="56"/>
        <v>377158044.5625</v>
      </c>
      <c r="L115" s="74">
        <f t="shared" si="56"/>
        <v>49758775.875</v>
      </c>
      <c r="M115" s="69">
        <f t="shared" si="56"/>
        <v>7090739.75</v>
      </c>
      <c r="N115" s="69">
        <f t="shared" si="56"/>
        <v>479557.375</v>
      </c>
      <c r="O115" s="69">
        <f t="shared" si="56"/>
        <v>53841.3125</v>
      </c>
      <c r="P115" s="69">
        <f t="shared" si="56"/>
        <v>6133.8125</v>
      </c>
      <c r="Q115" s="69">
        <f t="shared" si="56"/>
        <v>538.625</v>
      </c>
      <c r="R115" s="69">
        <f t="shared" si="56"/>
        <v>37.4375</v>
      </c>
      <c r="S115" s="69">
        <f t="shared" si="56"/>
        <v>8.4375</v>
      </c>
      <c r="T115" s="69">
        <f t="shared" si="56"/>
        <v>12.1875</v>
      </c>
      <c r="U115" s="69">
        <f t="shared" si="56"/>
        <v>12.625</v>
      </c>
      <c r="V115" s="69">
        <f t="shared" si="56"/>
        <v>13.0625</v>
      </c>
      <c r="W115" s="69">
        <f t="shared" si="56"/>
        <v>11.875</v>
      </c>
      <c r="X115" s="69">
        <f t="shared" si="56"/>
        <v>13.125</v>
      </c>
      <c r="Y115" s="69">
        <f t="shared" si="56"/>
        <v>14.3125</v>
      </c>
      <c r="Z115" s="69">
        <f t="shared" si="56"/>
        <v>13.6875</v>
      </c>
      <c r="AA115" s="69">
        <f t="shared" si="56"/>
        <v>14.25</v>
      </c>
      <c r="AB115" s="69">
        <f>IF($F$64="F",ROUND((AB163-AB114)*16,0)/16,IF($F$64="FW",ROUND((AB165-AB114)*16,0)/16,ROUND((AB167+AB114)*16,0)/16))</f>
        <v>16.3125</v>
      </c>
      <c r="AC115" s="69">
        <f>IF($F$64="F",ROUND((AC163-AC114)*16,0)/16,IF($F$64="FW",ROUND((AC165-AC114)*16,0)/16,ROUND((AC167+AC114)*16,0)/16))</f>
        <v>17.375</v>
      </c>
    </row>
    <row r="116" spans="2:29" ht="13.5" thickBot="1">
      <c r="B116" s="1"/>
      <c r="F116" s="57" t="s">
        <v>56</v>
      </c>
      <c r="G116" s="70">
        <f>IF($F$64="F",ROUND((G164-G114)*16,0)/16,IF($F$64="FW",ROUND((G166-G114)*16,0)/16,ROUND((G168+G114)*16,0)/16))</f>
        <v>1673741043507.25</v>
      </c>
      <c r="H116" s="70">
        <f aca="true" t="shared" si="57" ref="H116:AC116">IF($F$64="F",ROUND((H164-H114)*16,0)/16,IF($F$64="FW",ROUND((H166-H114)*16,0)/16,ROUND((H168+H114)*16,0)/16))</f>
        <v>45951918732.3125</v>
      </c>
      <c r="I116" s="70">
        <f t="shared" si="57"/>
        <v>7808750104.5625</v>
      </c>
      <c r="J116" s="70">
        <f t="shared" si="57"/>
        <v>1453894549.6875</v>
      </c>
      <c r="K116" s="96">
        <f t="shared" si="57"/>
        <v>377158044.75</v>
      </c>
      <c r="L116" s="96">
        <f t="shared" si="57"/>
        <v>49758776.0625</v>
      </c>
      <c r="M116" s="70">
        <f t="shared" si="57"/>
        <v>7090739.9375</v>
      </c>
      <c r="N116" s="70">
        <f t="shared" si="57"/>
        <v>479557.625</v>
      </c>
      <c r="O116" s="70">
        <f t="shared" si="57"/>
        <v>53841.5625</v>
      </c>
      <c r="P116" s="70">
        <f t="shared" si="57"/>
        <v>6134.0625</v>
      </c>
      <c r="Q116" s="70">
        <f t="shared" si="57"/>
        <v>539</v>
      </c>
      <c r="R116" s="70">
        <f t="shared" si="57"/>
        <v>37.8125</v>
      </c>
      <c r="S116" s="70">
        <f t="shared" si="57"/>
        <v>8.8125</v>
      </c>
      <c r="T116" s="70">
        <f t="shared" si="57"/>
        <v>12.5625</v>
      </c>
      <c r="U116" s="70">
        <f t="shared" si="57"/>
        <v>13.125</v>
      </c>
      <c r="V116" s="70">
        <f t="shared" si="57"/>
        <v>13.5625</v>
      </c>
      <c r="W116" s="70">
        <f t="shared" si="57"/>
        <v>12.375</v>
      </c>
      <c r="X116" s="70">
        <f t="shared" si="57"/>
        <v>13.875</v>
      </c>
      <c r="Y116" s="70">
        <f t="shared" si="57"/>
        <v>15.0625</v>
      </c>
      <c r="Z116" s="70">
        <f t="shared" si="57"/>
        <v>14.4375</v>
      </c>
      <c r="AA116" s="70">
        <f t="shared" si="57"/>
        <v>15</v>
      </c>
      <c r="AB116" s="70">
        <f t="shared" si="57"/>
        <v>17.3125</v>
      </c>
      <c r="AC116" s="70">
        <f t="shared" si="57"/>
        <v>18.375</v>
      </c>
    </row>
    <row r="117" spans="3:29" ht="13.5" thickBot="1">
      <c r="C117" s="1"/>
      <c r="F117" s="57"/>
      <c r="G117" s="88">
        <f>IF(G109="PASS",1,0)</f>
        <v>0</v>
      </c>
      <c r="H117" s="88">
        <f aca="true" t="shared" si="58" ref="H117:AC117">IF(H109="PASS",1,0)</f>
        <v>0</v>
      </c>
      <c r="I117" s="88">
        <f t="shared" si="58"/>
        <v>0</v>
      </c>
      <c r="J117" s="88">
        <f t="shared" si="58"/>
        <v>0</v>
      </c>
      <c r="K117" s="97">
        <f t="shared" si="58"/>
        <v>0</v>
      </c>
      <c r="L117" s="97">
        <f t="shared" si="58"/>
        <v>0</v>
      </c>
      <c r="M117" s="88">
        <f t="shared" si="58"/>
        <v>0</v>
      </c>
      <c r="N117" s="88">
        <f t="shared" si="58"/>
        <v>0</v>
      </c>
      <c r="O117" s="88">
        <f t="shared" si="58"/>
        <v>0</v>
      </c>
      <c r="P117" s="88">
        <f t="shared" si="58"/>
        <v>0</v>
      </c>
      <c r="Q117" s="88">
        <f t="shared" si="58"/>
        <v>0</v>
      </c>
      <c r="R117" s="88">
        <f t="shared" si="58"/>
        <v>0</v>
      </c>
      <c r="S117" s="88">
        <f t="shared" si="58"/>
        <v>0</v>
      </c>
      <c r="T117" s="88">
        <f t="shared" si="58"/>
        <v>0</v>
      </c>
      <c r="U117" s="88">
        <f t="shared" si="58"/>
        <v>0</v>
      </c>
      <c r="V117" s="88">
        <f t="shared" si="58"/>
        <v>0</v>
      </c>
      <c r="W117" s="88">
        <f t="shared" si="58"/>
        <v>0</v>
      </c>
      <c r="X117" s="88">
        <f t="shared" si="58"/>
        <v>1</v>
      </c>
      <c r="Y117" s="88">
        <f t="shared" si="58"/>
        <v>0</v>
      </c>
      <c r="Z117" s="88">
        <f t="shared" si="58"/>
        <v>0</v>
      </c>
      <c r="AA117" s="88">
        <f t="shared" si="58"/>
        <v>0</v>
      </c>
      <c r="AB117" s="88">
        <f t="shared" si="58"/>
        <v>0</v>
      </c>
      <c r="AC117" s="88">
        <f t="shared" si="58"/>
        <v>0</v>
      </c>
    </row>
    <row r="118" spans="6:29" ht="12.75">
      <c r="F118" s="57" t="s">
        <v>57</v>
      </c>
      <c r="G118" s="61">
        <f aca="true" t="shared" si="59" ref="G118:AC118">$F$62</f>
        <v>0.2</v>
      </c>
      <c r="H118" s="61">
        <f t="shared" si="59"/>
        <v>0.2</v>
      </c>
      <c r="I118" s="71">
        <f t="shared" si="59"/>
        <v>0.2</v>
      </c>
      <c r="J118" s="71">
        <f t="shared" si="59"/>
        <v>0.2</v>
      </c>
      <c r="K118" s="71">
        <f t="shared" si="59"/>
        <v>0.2</v>
      </c>
      <c r="L118" s="71">
        <f t="shared" si="59"/>
        <v>0.2</v>
      </c>
      <c r="M118" s="61">
        <f t="shared" si="59"/>
        <v>0.2</v>
      </c>
      <c r="N118" s="61">
        <f t="shared" si="59"/>
        <v>0.2</v>
      </c>
      <c r="O118" s="61">
        <f t="shared" si="59"/>
        <v>0.2</v>
      </c>
      <c r="P118" s="61">
        <f t="shared" si="59"/>
        <v>0.2</v>
      </c>
      <c r="Q118" s="61">
        <f t="shared" si="59"/>
        <v>0.2</v>
      </c>
      <c r="R118" s="61">
        <f t="shared" si="59"/>
        <v>0.2</v>
      </c>
      <c r="S118" s="61">
        <f t="shared" si="59"/>
        <v>0.2</v>
      </c>
      <c r="T118" s="61">
        <f t="shared" si="59"/>
        <v>0.2</v>
      </c>
      <c r="U118" s="61">
        <f t="shared" si="59"/>
        <v>0.2</v>
      </c>
      <c r="V118" s="61">
        <f t="shared" si="59"/>
        <v>0.2</v>
      </c>
      <c r="W118" s="61">
        <f t="shared" si="59"/>
        <v>0.2</v>
      </c>
      <c r="X118" s="61">
        <f t="shared" si="59"/>
        <v>0.2</v>
      </c>
      <c r="Y118" s="61">
        <f t="shared" si="59"/>
        <v>0.2</v>
      </c>
      <c r="Z118" s="61">
        <f t="shared" si="59"/>
        <v>0.2</v>
      </c>
      <c r="AA118" s="61">
        <f t="shared" si="59"/>
        <v>0.2</v>
      </c>
      <c r="AB118" s="61">
        <f t="shared" si="59"/>
        <v>0.2</v>
      </c>
      <c r="AC118" s="61">
        <f t="shared" si="59"/>
        <v>0.2</v>
      </c>
    </row>
    <row r="119" spans="6:29" ht="12.75">
      <c r="F119" s="57" t="s">
        <v>58</v>
      </c>
      <c r="G119" s="62">
        <f aca="true" t="shared" si="60" ref="G119:AC119">$F$63</f>
        <v>9307</v>
      </c>
      <c r="H119" s="62">
        <f t="shared" si="60"/>
        <v>9307</v>
      </c>
      <c r="I119" s="72">
        <f t="shared" si="60"/>
        <v>9307</v>
      </c>
      <c r="J119" s="72">
        <f t="shared" si="60"/>
        <v>9307</v>
      </c>
      <c r="K119" s="72">
        <f t="shared" si="60"/>
        <v>9307</v>
      </c>
      <c r="L119" s="72">
        <f t="shared" si="60"/>
        <v>9307</v>
      </c>
      <c r="M119" s="62">
        <f t="shared" si="60"/>
        <v>9307</v>
      </c>
      <c r="N119" s="62">
        <f t="shared" si="60"/>
        <v>9307</v>
      </c>
      <c r="O119" s="62">
        <f t="shared" si="60"/>
        <v>9307</v>
      </c>
      <c r="P119" s="62">
        <f t="shared" si="60"/>
        <v>9307</v>
      </c>
      <c r="Q119" s="62">
        <f t="shared" si="60"/>
        <v>9307</v>
      </c>
      <c r="R119" s="62">
        <f t="shared" si="60"/>
        <v>9307</v>
      </c>
      <c r="S119" s="62">
        <f t="shared" si="60"/>
        <v>9307</v>
      </c>
      <c r="T119" s="62">
        <f t="shared" si="60"/>
        <v>9307</v>
      </c>
      <c r="U119" s="62">
        <f t="shared" si="60"/>
        <v>9307</v>
      </c>
      <c r="V119" s="62">
        <f t="shared" si="60"/>
        <v>9307</v>
      </c>
      <c r="W119" s="62">
        <f t="shared" si="60"/>
        <v>9307</v>
      </c>
      <c r="X119" s="62">
        <f t="shared" si="60"/>
        <v>9307</v>
      </c>
      <c r="Y119" s="62">
        <f t="shared" si="60"/>
        <v>9307</v>
      </c>
      <c r="Z119" s="62">
        <f t="shared" si="60"/>
        <v>9307</v>
      </c>
      <c r="AA119" s="62">
        <f t="shared" si="60"/>
        <v>9307</v>
      </c>
      <c r="AB119" s="62">
        <f t="shared" si="60"/>
        <v>9307</v>
      </c>
      <c r="AC119" s="62">
        <f t="shared" si="60"/>
        <v>9307</v>
      </c>
    </row>
    <row r="120" spans="6:29" ht="12.75">
      <c r="F120" s="57" t="s">
        <v>50</v>
      </c>
      <c r="G120" s="63" t="str">
        <f aca="true" t="shared" si="61" ref="G120:AC120">G$3</f>
        <v>1SS</v>
      </c>
      <c r="H120" s="63" t="str">
        <f t="shared" si="61"/>
        <v>2SS</v>
      </c>
      <c r="I120" s="73" t="str">
        <f t="shared" si="61"/>
        <v>3SS</v>
      </c>
      <c r="J120" s="73" t="str">
        <f t="shared" si="61"/>
        <v>4SS</v>
      </c>
      <c r="K120" s="73" t="str">
        <f t="shared" si="61"/>
        <v>5SS</v>
      </c>
      <c r="L120" s="73" t="str">
        <f t="shared" si="61"/>
        <v>6SS</v>
      </c>
      <c r="M120" s="63" t="str">
        <f t="shared" si="61"/>
        <v>7SS</v>
      </c>
      <c r="N120" s="63" t="str">
        <f t="shared" si="61"/>
        <v>8SS</v>
      </c>
      <c r="O120" s="63" t="str">
        <f t="shared" si="61"/>
        <v>9SS</v>
      </c>
      <c r="P120" s="63" t="str">
        <f t="shared" si="61"/>
        <v>10SS</v>
      </c>
      <c r="Q120" s="63" t="str">
        <f t="shared" si="61"/>
        <v>11SS</v>
      </c>
      <c r="R120" s="63" t="str">
        <f t="shared" si="61"/>
        <v>12SS</v>
      </c>
      <c r="S120" s="63" t="str">
        <f t="shared" si="61"/>
        <v>13SS</v>
      </c>
      <c r="T120" s="63" t="str">
        <f t="shared" si="61"/>
        <v>14SS</v>
      </c>
      <c r="U120" s="63" t="str">
        <f t="shared" si="61"/>
        <v>15SS</v>
      </c>
      <c r="V120" s="63" t="str">
        <f t="shared" si="61"/>
        <v>16SS</v>
      </c>
      <c r="W120" s="63" t="str">
        <f t="shared" si="61"/>
        <v>17SS</v>
      </c>
      <c r="X120" s="63" t="str">
        <f t="shared" si="61"/>
        <v>18SS</v>
      </c>
      <c r="Y120" s="63" t="str">
        <f t="shared" si="61"/>
        <v>19SS</v>
      </c>
      <c r="Z120" s="63" t="str">
        <f t="shared" si="61"/>
        <v>20SS</v>
      </c>
      <c r="AA120" s="63" t="str">
        <f t="shared" si="61"/>
        <v>21SS</v>
      </c>
      <c r="AB120" s="63" t="str">
        <f t="shared" si="61"/>
        <v>22SS</v>
      </c>
      <c r="AC120" s="63" t="str">
        <f t="shared" si="61"/>
        <v>23SS</v>
      </c>
    </row>
    <row r="121" spans="6:29" ht="12.75">
      <c r="F121" s="57" t="s">
        <v>71</v>
      </c>
      <c r="G121" s="63" t="s">
        <v>72</v>
      </c>
      <c r="H121" s="63" t="s">
        <v>72</v>
      </c>
      <c r="I121" s="73" t="s">
        <v>72</v>
      </c>
      <c r="J121" s="73" t="s">
        <v>72</v>
      </c>
      <c r="K121" s="73" t="s">
        <v>72</v>
      </c>
      <c r="L121" s="73" t="s">
        <v>72</v>
      </c>
      <c r="M121" s="63" t="s">
        <v>72</v>
      </c>
      <c r="N121" s="63" t="s">
        <v>72</v>
      </c>
      <c r="O121" s="63" t="s">
        <v>72</v>
      </c>
      <c r="P121" s="63" t="s">
        <v>72</v>
      </c>
      <c r="Q121" s="63" t="s">
        <v>72</v>
      </c>
      <c r="R121" s="63" t="s">
        <v>72</v>
      </c>
      <c r="S121" s="63" t="s">
        <v>72</v>
      </c>
      <c r="T121" s="63" t="s">
        <v>72</v>
      </c>
      <c r="U121" s="63" t="s">
        <v>72</v>
      </c>
      <c r="V121" s="63" t="s">
        <v>72</v>
      </c>
      <c r="W121" s="63" t="s">
        <v>72</v>
      </c>
      <c r="X121" s="63" t="s">
        <v>72</v>
      </c>
      <c r="Y121" s="63" t="s">
        <v>72</v>
      </c>
      <c r="Z121" s="63" t="s">
        <v>72</v>
      </c>
      <c r="AA121" s="63" t="s">
        <v>72</v>
      </c>
      <c r="AB121" s="63" t="s">
        <v>72</v>
      </c>
      <c r="AC121" s="63" t="s">
        <v>72</v>
      </c>
    </row>
    <row r="122" spans="6:29" ht="12.75">
      <c r="F122" s="57" t="s">
        <v>61</v>
      </c>
      <c r="G122" s="62">
        <f>$F$63*$F$63*G$59+$F$63*G$60+G$61</f>
        <v>1316.399057</v>
      </c>
      <c r="H122" s="62">
        <f aca="true" t="shared" si="62" ref="H122:AC122">$F$63*$F$63*H$59+$F$63*H$60+H$61</f>
        <v>631.4326684465191</v>
      </c>
      <c r="I122" s="72">
        <f t="shared" si="62"/>
        <v>405.606966825085</v>
      </c>
      <c r="J122" s="72">
        <f t="shared" si="62"/>
        <v>265.432778224967</v>
      </c>
      <c r="K122" s="72">
        <f t="shared" si="62"/>
        <v>186.683324749891</v>
      </c>
      <c r="L122" s="72">
        <f t="shared" si="62"/>
        <v>116.860012104669</v>
      </c>
      <c r="M122" s="62">
        <f t="shared" si="62"/>
        <v>70.99136233155181</v>
      </c>
      <c r="N122" s="62">
        <f t="shared" si="62"/>
        <v>36.6644079392084</v>
      </c>
      <c r="O122" s="62">
        <f t="shared" si="62"/>
        <v>21.818296619846997</v>
      </c>
      <c r="P122" s="62">
        <f t="shared" si="62"/>
        <v>13.7249859966385</v>
      </c>
      <c r="Q122" s="62">
        <f t="shared" si="62"/>
        <v>8.204895188378151</v>
      </c>
      <c r="R122" s="62">
        <f t="shared" si="62"/>
        <v>5.435664335496781</v>
      </c>
      <c r="S122" s="62">
        <f t="shared" si="62"/>
        <v>3.52159749392241</v>
      </c>
      <c r="T122" s="62">
        <f t="shared" si="62"/>
        <v>2.33003828737414</v>
      </c>
      <c r="U122" s="62">
        <f t="shared" si="62"/>
        <v>1.67284847818786</v>
      </c>
      <c r="V122" s="62">
        <f t="shared" si="62"/>
        <v>0.9348038097451341</v>
      </c>
      <c r="W122" s="62">
        <f t="shared" si="62"/>
        <v>0.5419603076544081</v>
      </c>
      <c r="X122" s="62">
        <f t="shared" si="62"/>
        <v>0.46514809372253807</v>
      </c>
      <c r="Y122" s="62">
        <f t="shared" si="62"/>
        <v>0.352544779808678</v>
      </c>
      <c r="Z122" s="62">
        <f t="shared" si="62"/>
        <v>0.1980046049173232</v>
      </c>
      <c r="AA122" s="62">
        <f t="shared" si="62"/>
        <v>0.1691484522193566</v>
      </c>
      <c r="AB122" s="62">
        <f t="shared" si="62"/>
        <v>0.1398886920000244</v>
      </c>
      <c r="AC122" s="62">
        <f t="shared" si="62"/>
        <v>0.1274358451582493</v>
      </c>
    </row>
    <row r="123" spans="6:29" ht="14.25">
      <c r="F123" s="57" t="s">
        <v>62</v>
      </c>
      <c r="G123" s="62">
        <f>($F$62/4)+G122</f>
        <v>1316.449057</v>
      </c>
      <c r="H123" s="62">
        <f aca="true" t="shared" si="63" ref="H123:AA123">($F$62/4)+H122</f>
        <v>631.482668446519</v>
      </c>
      <c r="I123" s="72">
        <f t="shared" si="63"/>
        <v>405.656966825085</v>
      </c>
      <c r="J123" s="72">
        <f t="shared" si="63"/>
        <v>265.48277822496703</v>
      </c>
      <c r="K123" s="72">
        <f t="shared" si="63"/>
        <v>186.733324749891</v>
      </c>
      <c r="L123" s="72">
        <f t="shared" si="63"/>
        <v>116.910012104669</v>
      </c>
      <c r="M123" s="62">
        <f t="shared" si="63"/>
        <v>71.04136233155181</v>
      </c>
      <c r="N123" s="62">
        <f t="shared" si="63"/>
        <v>36.7144079392084</v>
      </c>
      <c r="O123" s="62">
        <f t="shared" si="63"/>
        <v>21.868296619846998</v>
      </c>
      <c r="P123" s="62">
        <f t="shared" si="63"/>
        <v>13.7749859966385</v>
      </c>
      <c r="Q123" s="62">
        <f t="shared" si="63"/>
        <v>8.254895188378152</v>
      </c>
      <c r="R123" s="62">
        <f t="shared" si="63"/>
        <v>5.4856643354967805</v>
      </c>
      <c r="S123" s="62">
        <f t="shared" si="63"/>
        <v>3.5715974939224098</v>
      </c>
      <c r="T123" s="62">
        <f t="shared" si="63"/>
        <v>2.38003828737414</v>
      </c>
      <c r="U123" s="62">
        <f t="shared" si="63"/>
        <v>1.7228484781878601</v>
      </c>
      <c r="V123" s="62">
        <f t="shared" si="63"/>
        <v>0.9848038097451342</v>
      </c>
      <c r="W123" s="62">
        <f t="shared" si="63"/>
        <v>0.5919603076544081</v>
      </c>
      <c r="X123" s="62">
        <f t="shared" si="63"/>
        <v>0.5151480937225381</v>
      </c>
      <c r="Y123" s="62">
        <f t="shared" si="63"/>
        <v>0.402544779808678</v>
      </c>
      <c r="Z123" s="62">
        <f t="shared" si="63"/>
        <v>0.24800460491732318</v>
      </c>
      <c r="AA123" s="62">
        <f t="shared" si="63"/>
        <v>0.21914845221935658</v>
      </c>
      <c r="AB123" s="62">
        <f>($F$62/4)+AB122</f>
        <v>0.1898886920000244</v>
      </c>
      <c r="AC123" s="62">
        <f>($F$62/4)+AC122</f>
        <v>0.17743584515824928</v>
      </c>
    </row>
    <row r="124" spans="6:29" ht="12.75">
      <c r="F124" s="64" t="s">
        <v>63</v>
      </c>
      <c r="G124" s="63" t="str">
        <f>IF(AND($F$62&lt;=0.75,$F$63&gt;=G$4,$F$63&lt;=G$36,G125&lt;=G$36,G125&gt;=G$4,G126&lt;=0.25),"PASS","FAIL")</f>
        <v>FAIL</v>
      </c>
      <c r="H124" s="63" t="str">
        <f>IF(AND($F$62&lt;=0.75,$F$63&gt;=H$4,$F$63&lt;=H$37,H125&lt;=H$37,H125&gt;=H$4,H126&lt;=0.25),"PASS","FAIL")</f>
        <v>FAIL</v>
      </c>
      <c r="I124" s="63" t="str">
        <f>IF(AND($F$62&lt;=0.75,$F$63&gt;=I$4,$F$63&lt;=I$37,I125&lt;=I$37,I125&gt;=I$4,I126&lt;=0.25),"PASS","FAIL")</f>
        <v>FAIL</v>
      </c>
      <c r="J124" s="63" t="str">
        <f>IF(AND($F$62&lt;=0.75,$F$63&gt;=J$4,$F$63&lt;=J$37,J125&lt;=J$37,J125&gt;=J$4,J126&lt;=0.25),"PASS","FAIL")</f>
        <v>FAIL</v>
      </c>
      <c r="K124" s="73" t="str">
        <f>IF(AND($F$62&lt;=0.75,$F$63&gt;=K$4,$F$63&lt;=K$36,K125&lt;=K$36,K125&gt;=K$4,K126&lt;=0.25),"PASS","FAIL")</f>
        <v>FAIL</v>
      </c>
      <c r="L124" s="73" t="str">
        <f>IF(AND($F$62&lt;=0.75,$F$63&gt;=L$4,$F$63&lt;=L$36,L125&lt;=L$36,L125&gt;=L$4,L126&lt;=0.25),"PASS","FAIL")</f>
        <v>FAIL</v>
      </c>
      <c r="M124" s="63" t="str">
        <f>IF(AND($F$62&lt;=0.75,$F$63&gt;=M$4,$F$63&lt;=M$37,M125&lt;=M$37,M125&gt;=M$4,M126&lt;=0.25),"PASS","FAIL")</f>
        <v>FAIL</v>
      </c>
      <c r="N124" s="63" t="str">
        <f>IF(AND($F$62&lt;=0.75,$F$63&gt;=N$4,$F$63&lt;=N$37,N125&lt;=N$37,N125&gt;=N$4,N126&lt;=0.25),"PASS","FAIL")</f>
        <v>FAIL</v>
      </c>
      <c r="O124" s="63" t="str">
        <f>IF(AND($F$62&lt;=0.75,$F$63&gt;=O$4,$F$63&lt;=O$36,O125&lt;=O$36,O125&gt;=O$4,O126&lt;=0.25),"PASS","FAIL")</f>
        <v>FAIL</v>
      </c>
      <c r="P124" s="63" t="str">
        <f>IF(AND($F$62&lt;=0.75,$F$63&gt;=P$4,$F$63&lt;=P$38,P125&lt;=P$38,P125&gt;=P$4,P126&lt;=0.25),"PASS","FAIL")</f>
        <v>FAIL</v>
      </c>
      <c r="Q124" s="63" t="str">
        <f>IF(AND($F$62&lt;=0.75,$F$63&gt;=Q$4,$F$63&lt;=Q$37,Q125&lt;=Q$37,Q125&gt;=Q$4,Q126&lt;=0.25),"PASS","FAIL")</f>
        <v>FAIL</v>
      </c>
      <c r="R124" s="63" t="str">
        <f>IF(AND($F$62&lt;=0.75,$F$63&gt;=R$4,$F$63&lt;=R$40,R125&lt;=R$40,R125&gt;=R$4,R126&lt;=0.25),"PASS","FAIL")</f>
        <v>FAIL</v>
      </c>
      <c r="S124" s="63" t="str">
        <f>IF(AND($F$62&lt;=0.75,$F$63&gt;=S$4,$F$63&lt;=S$42,S125&lt;=S$42,S125&gt;=S$4,S126&lt;=0.25),"PASS","FAIL")</f>
        <v>FAIL</v>
      </c>
      <c r="T124" s="63" t="str">
        <f>IF(AND($F$62&lt;=0.75,$F$63&gt;=T$4,$F$63&lt;=T$43,T125&lt;=T$43,T125&gt;=T$4,T126&lt;=0.25),"PASS","FAIL")</f>
        <v>FAIL</v>
      </c>
      <c r="U124" s="63" t="str">
        <f>IF(AND($F$62&lt;=0.75,$F$63&gt;=U$4,$F$63&lt;=U$44,U125&lt;=U$44,U125&gt;=U$4,U126&lt;=0.25),"PASS","FAIL")</f>
        <v>FAIL</v>
      </c>
      <c r="V124" s="63" t="str">
        <f>IF(AND($F$62&lt;=0.75,$F$63&gt;=V$4,$F$63&lt;=V$44,V125&lt;=V$44,V125&gt;=V$4,V126&lt;=0.25),"PASS","FAIL")</f>
        <v>FAIL</v>
      </c>
      <c r="W124" s="63" t="str">
        <f>IF(AND($F$62&lt;=0.75,$F$63&gt;=W$4,$F$63&lt;=W$40,W125&lt;=W$40,W125&gt;=W$4,W126&lt;=0.25),"PASS","FAIL")</f>
        <v>PASS</v>
      </c>
      <c r="X124" s="63" t="str">
        <f>IF(AND($F$62&lt;=0.75,$F$63&gt;=X$4,$F$63&lt;=X$44,X125&lt;=X$44,X125&gt;=X$4,X126&lt;=0.25),"PASS","FAIL")</f>
        <v>PASS</v>
      </c>
      <c r="Y124" s="63" t="str">
        <f>IF(AND($F$62&lt;=0.75,$F$63&gt;=Y$4,$F$63&lt;=Y$49,Y125&lt;=Y$49,Y125&gt;=Y$4,Y126&lt;=0.25),"PASS","FAIL")</f>
        <v>FAIL</v>
      </c>
      <c r="Z124" s="63" t="str">
        <f>IF(AND($F$62&lt;=0.75,$F$63&gt;=Z$4,$F$63&lt;=Z$38,Z125&lt;=Z$38,Z125&gt;=Z$4,Z126&lt;=0.25),"PASS","FAIL")</f>
        <v>FAIL</v>
      </c>
      <c r="AA124" s="63" t="str">
        <f>IF(AND($F$62&lt;=0.75,$F$63&gt;=AA$4,$F$63&lt;=AA$42,AA125&lt;=AA$42,AA125&gt;=AA$4,AA126&lt;=0.25),"PASS","FAIL")</f>
        <v>FAIL</v>
      </c>
      <c r="AB124" s="63" t="str">
        <f>IF(AND($F$62&lt;=0.75,$F$63&gt;=AB$4,$F$63&lt;=AB$50,AB125&lt;=AB$50,AB125&gt;=AB$4,AB126&lt;=0.25),"PASS","FAIL")</f>
        <v>FAIL</v>
      </c>
      <c r="AC124" s="63" t="str">
        <f>IF(AND($F$62&lt;=0.75,$F$63&gt;=AC$4,$F$63&lt;=AC$52,AC125&lt;=AC$52,AC125&gt;=AC$4,AC126&lt;=0.25),"PASS","FAIL")</f>
        <v>FAIL</v>
      </c>
    </row>
    <row r="125" spans="6:29" ht="15">
      <c r="F125" s="57" t="s">
        <v>64</v>
      </c>
      <c r="G125" s="62">
        <f aca="true" t="shared" si="64" ref="G125:AA125">G123*G123*G$55+G123*G$56+G$57</f>
        <v>-192853269.73797897</v>
      </c>
      <c r="H125" s="62">
        <f t="shared" si="64"/>
        <v>-46506656.25532805</v>
      </c>
      <c r="I125" s="72">
        <f t="shared" si="64"/>
        <v>-24005597.220056735</v>
      </c>
      <c r="J125" s="72">
        <f t="shared" si="64"/>
        <v>-12857789.48729028</v>
      </c>
      <c r="K125" s="72">
        <f t="shared" si="64"/>
        <v>-7839802.599999273</v>
      </c>
      <c r="L125" s="72">
        <f t="shared" si="64"/>
        <v>-3626622.9699821905</v>
      </c>
      <c r="M125" s="62">
        <f t="shared" si="64"/>
        <v>-1772436.1956782318</v>
      </c>
      <c r="N125" s="62">
        <f t="shared" si="64"/>
        <v>-652260.6254179479</v>
      </c>
      <c r="O125" s="62">
        <f t="shared" si="64"/>
        <v>-288597.57529094303</v>
      </c>
      <c r="P125" s="62">
        <f t="shared" si="64"/>
        <v>-126016.70382499142</v>
      </c>
      <c r="Q125" s="62">
        <f t="shared" si="64"/>
        <v>-50185.430011665034</v>
      </c>
      <c r="R125" s="62">
        <f t="shared" si="64"/>
        <v>-16384.34029874935</v>
      </c>
      <c r="S125" s="62">
        <f t="shared" si="64"/>
        <v>-590.7660131962798</v>
      </c>
      <c r="T125" s="62">
        <f t="shared" si="64"/>
        <v>5697.402486059172</v>
      </c>
      <c r="U125" s="62">
        <f t="shared" si="64"/>
        <v>7372.052391165897</v>
      </c>
      <c r="V125" s="62">
        <f t="shared" si="64"/>
        <v>9472.779216932355</v>
      </c>
      <c r="W125" s="62">
        <f t="shared" si="64"/>
        <v>9904.15283646499</v>
      </c>
      <c r="X125" s="62">
        <f t="shared" si="64"/>
        <v>10067.901932615585</v>
      </c>
      <c r="Y125" s="62">
        <f t="shared" si="64"/>
        <v>10279.42730936028</v>
      </c>
      <c r="Z125" s="62">
        <f t="shared" si="64"/>
        <v>11344.993540209927</v>
      </c>
      <c r="AA125" s="62">
        <f t="shared" si="64"/>
        <v>11706.445622996865</v>
      </c>
      <c r="AB125" s="62">
        <f>AB123*AB123*AB$55+AB123*AB$56+AB$57</f>
        <v>13222.643621094649</v>
      </c>
      <c r="AC125" s="62">
        <f>AC123*AC123*AC$55+AC123*AC$56+AC$57</f>
        <v>14181.363759043907</v>
      </c>
    </row>
    <row r="126" spans="6:29" ht="12.75">
      <c r="F126" s="57" t="s">
        <v>53</v>
      </c>
      <c r="G126" s="65">
        <f aca="true" t="shared" si="65" ref="G126:AC126">ABS($F$63-G125)/$F$63</f>
        <v>20722.314036529384</v>
      </c>
      <c r="H126" s="65">
        <f t="shared" si="65"/>
        <v>4997.954577772435</v>
      </c>
      <c r="I126" s="65">
        <f t="shared" si="65"/>
        <v>2580.305600092053</v>
      </c>
      <c r="J126" s="65">
        <f t="shared" si="65"/>
        <v>1382.5181570098077</v>
      </c>
      <c r="K126" s="65">
        <f t="shared" si="65"/>
        <v>843.3554958632506</v>
      </c>
      <c r="L126" s="65">
        <f t="shared" si="65"/>
        <v>390.6661620266671</v>
      </c>
      <c r="M126" s="65">
        <f t="shared" si="65"/>
        <v>191.44119433525645</v>
      </c>
      <c r="N126" s="65">
        <f t="shared" si="65"/>
        <v>71.08280062511528</v>
      </c>
      <c r="O126" s="65">
        <f t="shared" si="65"/>
        <v>32.00865749338595</v>
      </c>
      <c r="P126" s="65">
        <f t="shared" si="65"/>
        <v>14.53999181529939</v>
      </c>
      <c r="Q126" s="65">
        <f t="shared" si="65"/>
        <v>6.3922241336268435</v>
      </c>
      <c r="R126" s="65">
        <f t="shared" si="65"/>
        <v>2.7604319650531157</v>
      </c>
      <c r="S126" s="65">
        <f t="shared" si="65"/>
        <v>1.0634754500049726</v>
      </c>
      <c r="T126" s="65">
        <f t="shared" si="65"/>
        <v>0.38783684473416014</v>
      </c>
      <c r="U126" s="65">
        <f t="shared" si="65"/>
        <v>0.20790239699517604</v>
      </c>
      <c r="V126" s="65">
        <f t="shared" si="65"/>
        <v>0.017812315131874368</v>
      </c>
      <c r="W126" s="65">
        <f t="shared" si="65"/>
        <v>0.06416168867142896</v>
      </c>
      <c r="X126" s="65">
        <f t="shared" si="65"/>
        <v>0.08175587542877241</v>
      </c>
      <c r="Y126" s="65">
        <f t="shared" si="65"/>
        <v>0.10448343283123247</v>
      </c>
      <c r="Z126" s="65">
        <f t="shared" si="65"/>
        <v>0.21897427100138897</v>
      </c>
      <c r="AA126" s="65">
        <f t="shared" si="65"/>
        <v>0.25781085451776786</v>
      </c>
      <c r="AB126" s="65">
        <f t="shared" si="65"/>
        <v>0.42072027732831724</v>
      </c>
      <c r="AC126" s="65">
        <f t="shared" si="65"/>
        <v>0.5237309293052441</v>
      </c>
    </row>
    <row r="127" spans="6:29" ht="12.75">
      <c r="F127" s="57" t="s">
        <v>54</v>
      </c>
      <c r="G127" s="62">
        <f>ABS($F$63-G125)/ABS($F$62)</f>
        <v>964312883.6898948</v>
      </c>
      <c r="H127" s="62">
        <f aca="true" t="shared" si="66" ref="H127:AA127">ABS($F$63-H125)/ABS($F$62)</f>
        <v>232579816.27664024</v>
      </c>
      <c r="I127" s="72">
        <f t="shared" si="66"/>
        <v>120074521.10028367</v>
      </c>
      <c r="J127" s="72">
        <f t="shared" si="66"/>
        <v>64335482.4364514</v>
      </c>
      <c r="K127" s="72">
        <f t="shared" si="66"/>
        <v>39245547.999996364</v>
      </c>
      <c r="L127" s="72">
        <f t="shared" si="66"/>
        <v>18179649.849910952</v>
      </c>
      <c r="M127" s="62">
        <f t="shared" si="66"/>
        <v>8908715.978391157</v>
      </c>
      <c r="N127" s="62">
        <f t="shared" si="66"/>
        <v>3307838.1270897393</v>
      </c>
      <c r="O127" s="62">
        <f t="shared" si="66"/>
        <v>1489522.8764547152</v>
      </c>
      <c r="P127" s="62">
        <f t="shared" si="66"/>
        <v>676618.519124957</v>
      </c>
      <c r="Q127" s="62">
        <f t="shared" si="66"/>
        <v>297462.15005832515</v>
      </c>
      <c r="R127" s="62">
        <f t="shared" si="66"/>
        <v>128456.70149374675</v>
      </c>
      <c r="S127" s="62">
        <f t="shared" si="66"/>
        <v>49488.8300659814</v>
      </c>
      <c r="T127" s="62">
        <f t="shared" si="66"/>
        <v>18047.98756970414</v>
      </c>
      <c r="U127" s="62">
        <f t="shared" si="66"/>
        <v>9674.738044170517</v>
      </c>
      <c r="V127" s="62">
        <f t="shared" si="66"/>
        <v>828.8960846617738</v>
      </c>
      <c r="W127" s="62">
        <f t="shared" si="66"/>
        <v>2985.764182324947</v>
      </c>
      <c r="X127" s="62">
        <f t="shared" si="66"/>
        <v>3804.5096630779244</v>
      </c>
      <c r="Y127" s="62">
        <f t="shared" si="66"/>
        <v>4862.136546801403</v>
      </c>
      <c r="Z127" s="62">
        <f t="shared" si="66"/>
        <v>10189.967701049636</v>
      </c>
      <c r="AA127" s="62">
        <f t="shared" si="66"/>
        <v>11997.228114984327</v>
      </c>
      <c r="AB127" s="62">
        <f>ABS($F$63-AB125)/ABS($F$62)</f>
        <v>19578.218105473243</v>
      </c>
      <c r="AC127" s="62">
        <f>ABS($F$63-AC125)/ABS($F$62)</f>
        <v>24371.818795219533</v>
      </c>
    </row>
    <row r="128" spans="6:29" ht="12.75">
      <c r="F128" s="57" t="s">
        <v>65</v>
      </c>
      <c r="G128" s="62">
        <f>(G127*$F$62)+$F$63</f>
        <v>192871883.73797897</v>
      </c>
      <c r="H128" s="62">
        <f aca="true" t="shared" si="67" ref="H128:AA128">(H127*$F$62)+$F$63</f>
        <v>46525270.25532805</v>
      </c>
      <c r="I128" s="72">
        <f t="shared" si="67"/>
        <v>24024211.220056735</v>
      </c>
      <c r="J128" s="72">
        <f t="shared" si="67"/>
        <v>12876403.48729028</v>
      </c>
      <c r="K128" s="72">
        <f t="shared" si="67"/>
        <v>7858416.599999273</v>
      </c>
      <c r="L128" s="72">
        <f t="shared" si="67"/>
        <v>3645236.9699821905</v>
      </c>
      <c r="M128" s="62">
        <f t="shared" si="67"/>
        <v>1791050.1956782315</v>
      </c>
      <c r="N128" s="62">
        <f t="shared" si="67"/>
        <v>670874.6254179479</v>
      </c>
      <c r="O128" s="62">
        <f t="shared" si="67"/>
        <v>307211.57529094303</v>
      </c>
      <c r="P128" s="62">
        <f t="shared" si="67"/>
        <v>144630.70382499142</v>
      </c>
      <c r="Q128" s="62">
        <f t="shared" si="67"/>
        <v>68799.43001166504</v>
      </c>
      <c r="R128" s="62">
        <f t="shared" si="67"/>
        <v>34998.34029874935</v>
      </c>
      <c r="S128" s="62">
        <f t="shared" si="67"/>
        <v>19204.76601319628</v>
      </c>
      <c r="T128" s="62">
        <f t="shared" si="67"/>
        <v>12916.597513940827</v>
      </c>
      <c r="U128" s="62">
        <f t="shared" si="67"/>
        <v>11241.947608834103</v>
      </c>
      <c r="V128" s="62">
        <f t="shared" si="67"/>
        <v>9472.779216932355</v>
      </c>
      <c r="W128" s="62">
        <f t="shared" si="67"/>
        <v>9904.15283646499</v>
      </c>
      <c r="X128" s="62">
        <f t="shared" si="67"/>
        <v>10067.901932615585</v>
      </c>
      <c r="Y128" s="62">
        <f t="shared" si="67"/>
        <v>10279.42730936028</v>
      </c>
      <c r="Z128" s="62">
        <f t="shared" si="67"/>
        <v>11344.993540209927</v>
      </c>
      <c r="AA128" s="62">
        <f t="shared" si="67"/>
        <v>11706.445622996865</v>
      </c>
      <c r="AB128" s="62">
        <f>(AB127*$F$62)+$F$63</f>
        <v>13222.643621094649</v>
      </c>
      <c r="AC128" s="62">
        <f>(AC127*$F$62)+$F$63</f>
        <v>14181.363759043907</v>
      </c>
    </row>
    <row r="129" spans="6:29" ht="12.75">
      <c r="F129" s="57" t="s">
        <v>66</v>
      </c>
      <c r="G129" s="67">
        <f aca="true" t="shared" si="68" ref="G129:AC129">ROUND((((POWER((G125),2)*G$59+(G125)*G$60+G$61)-G$58)*4)*16,0)/16</f>
        <v>2231541604145.1875</v>
      </c>
      <c r="H129" s="67">
        <f t="shared" si="68"/>
        <v>61262741494.3125</v>
      </c>
      <c r="I129" s="67">
        <f t="shared" si="68"/>
        <v>10409949452.25</v>
      </c>
      <c r="J129" s="67">
        <f t="shared" si="68"/>
        <v>1938036548.0625</v>
      </c>
      <c r="K129" s="67">
        <f t="shared" si="68"/>
        <v>502696448.8125</v>
      </c>
      <c r="L129" s="67">
        <f t="shared" si="68"/>
        <v>66306692.75</v>
      </c>
      <c r="M129" s="67">
        <f t="shared" si="68"/>
        <v>9445246.3125</v>
      </c>
      <c r="N129" s="67">
        <f t="shared" si="68"/>
        <v>638188.5</v>
      </c>
      <c r="O129" s="67">
        <f t="shared" si="68"/>
        <v>71542.3125</v>
      </c>
      <c r="P129" s="67">
        <f t="shared" si="68"/>
        <v>8122.625</v>
      </c>
      <c r="Q129" s="67">
        <f t="shared" si="68"/>
        <v>699.375</v>
      </c>
      <c r="R129" s="67">
        <f t="shared" si="68"/>
        <v>37.125</v>
      </c>
      <c r="S129" s="67">
        <f t="shared" si="68"/>
        <v>-1.5625</v>
      </c>
      <c r="T129" s="67">
        <f t="shared" si="68"/>
        <v>3</v>
      </c>
      <c r="U129" s="67">
        <f t="shared" si="68"/>
        <v>3.1875</v>
      </c>
      <c r="V129" s="67">
        <f t="shared" si="68"/>
        <v>2.4375</v>
      </c>
      <c r="W129" s="67">
        <f t="shared" si="68"/>
        <v>1.0625</v>
      </c>
      <c r="X129" s="67">
        <f t="shared" si="68"/>
        <v>0.625</v>
      </c>
      <c r="Y129" s="67">
        <f t="shared" si="68"/>
        <v>0</v>
      </c>
      <c r="Z129" s="67">
        <f t="shared" si="68"/>
        <v>-0.1875</v>
      </c>
      <c r="AA129" s="67">
        <f t="shared" si="68"/>
        <v>-0.5</v>
      </c>
      <c r="AB129" s="67">
        <f t="shared" si="68"/>
        <v>-0.8125</v>
      </c>
      <c r="AC129" s="67">
        <f t="shared" si="68"/>
        <v>-0.9375</v>
      </c>
    </row>
    <row r="130" spans="6:29" ht="12.75">
      <c r="F130" s="57" t="s">
        <v>55</v>
      </c>
      <c r="G130" s="69">
        <f>IF($F$64="F",ROUND((G170-G129)*16,0)/16,IF($F$64="FW",ROUND((G172-G129)*16,0)/16,ROUND((G174+G129)*16,0)/16))</f>
        <v>2231541604153.125</v>
      </c>
      <c r="H130" s="69">
        <f aca="true" t="shared" si="69" ref="H130:AA130">IF($F$64="F",ROUND((H170-H129)*16,0)/16,IF($F$64="FW",ROUND((H172-H129)*16,0)/16,ROUND((H174+H129)*16,0)/16))</f>
        <v>61262741502.75</v>
      </c>
      <c r="I130" s="74">
        <f t="shared" si="69"/>
        <v>10409949460.6875</v>
      </c>
      <c r="J130" s="74">
        <f t="shared" si="69"/>
        <v>1938036556.4375</v>
      </c>
      <c r="K130" s="74">
        <f t="shared" si="69"/>
        <v>502696457.25</v>
      </c>
      <c r="L130" s="74">
        <f t="shared" si="69"/>
        <v>66306701.5625</v>
      </c>
      <c r="M130" s="69">
        <f t="shared" si="69"/>
        <v>9445255</v>
      </c>
      <c r="N130" s="69">
        <f t="shared" si="69"/>
        <v>638197.3125</v>
      </c>
      <c r="O130" s="69">
        <f t="shared" si="69"/>
        <v>71551.4375</v>
      </c>
      <c r="P130" s="69">
        <f t="shared" si="69"/>
        <v>8132.125</v>
      </c>
      <c r="Q130" s="69">
        <f t="shared" si="69"/>
        <v>709.4375</v>
      </c>
      <c r="R130" s="69">
        <f t="shared" si="69"/>
        <v>47.8125</v>
      </c>
      <c r="S130" s="69">
        <f t="shared" si="69"/>
        <v>9.9375</v>
      </c>
      <c r="T130" s="69">
        <f t="shared" si="69"/>
        <v>14.9375</v>
      </c>
      <c r="U130" s="69">
        <f t="shared" si="69"/>
        <v>15.3125</v>
      </c>
      <c r="V130" s="69">
        <f t="shared" si="69"/>
        <v>15.625</v>
      </c>
      <c r="W130" s="69">
        <f t="shared" si="69"/>
        <v>13.875</v>
      </c>
      <c r="X130" s="69">
        <f t="shared" si="69"/>
        <v>15.1875</v>
      </c>
      <c r="Y130" s="69">
        <f t="shared" si="69"/>
        <v>16.5</v>
      </c>
      <c r="Z130" s="69">
        <f t="shared" si="69"/>
        <v>15.3125</v>
      </c>
      <c r="AA130" s="69">
        <f t="shared" si="69"/>
        <v>16</v>
      </c>
      <c r="AB130" s="69">
        <f>IF($F$64="F",ROUND((AB170-AB129)*16,0)/16,IF($F$64="FW",ROUND((AB172-AB129)*16,0)/16,ROUND((AB174+AB129)*16,0)/16))</f>
        <v>18.375</v>
      </c>
      <c r="AC130" s="69">
        <f>IF($F$64="F",ROUND((AC170-AC129)*16,0)/16,IF($F$64="FW",ROUND((AC172-AC129)*16,0)/16,ROUND((AC174+AC129)*16,0)/16))</f>
        <v>19.5625</v>
      </c>
    </row>
    <row r="131" spans="2:29" ht="13.5" thickBot="1">
      <c r="B131" s="1"/>
      <c r="F131" s="57" t="s">
        <v>56</v>
      </c>
      <c r="G131" s="70">
        <f>IF($F$64="F",ROUND((G171-G129)*16,0)/16,IF($F$64="FW",ROUND((G173-G129)*16,0)/16,ROUND((G175+G129)*16,0)/16))</f>
        <v>2231541604153.3125</v>
      </c>
      <c r="H131" s="70">
        <f aca="true" t="shared" si="70" ref="H131:AC131">IF($F$64="F",ROUND((H171-H129)*16,0)/16,IF($F$64="FW",ROUND((H173-H129)*16,0)/16,ROUND((H175+H129)*16,0)/16))</f>
        <v>61262741502.9375</v>
      </c>
      <c r="I131" s="70">
        <f t="shared" si="70"/>
        <v>10409949460.875</v>
      </c>
      <c r="J131" s="70">
        <f t="shared" si="70"/>
        <v>1938036556.625</v>
      </c>
      <c r="K131" s="96">
        <f t="shared" si="70"/>
        <v>502696457.4375</v>
      </c>
      <c r="L131" s="96">
        <f t="shared" si="70"/>
        <v>66306701.75</v>
      </c>
      <c r="M131" s="70">
        <f t="shared" si="70"/>
        <v>9445255.1875</v>
      </c>
      <c r="N131" s="70">
        <f t="shared" si="70"/>
        <v>638197.5625</v>
      </c>
      <c r="O131" s="70">
        <f t="shared" si="70"/>
        <v>71551.6875</v>
      </c>
      <c r="P131" s="70">
        <f t="shared" si="70"/>
        <v>8132.375</v>
      </c>
      <c r="Q131" s="70">
        <f t="shared" si="70"/>
        <v>709.8125</v>
      </c>
      <c r="R131" s="70">
        <f t="shared" si="70"/>
        <v>48.1875</v>
      </c>
      <c r="S131" s="70">
        <f t="shared" si="70"/>
        <v>10.3125</v>
      </c>
      <c r="T131" s="70">
        <f t="shared" si="70"/>
        <v>15.3125</v>
      </c>
      <c r="U131" s="70">
        <f t="shared" si="70"/>
        <v>15.8125</v>
      </c>
      <c r="V131" s="70">
        <f t="shared" si="70"/>
        <v>16.125</v>
      </c>
      <c r="W131" s="70">
        <f t="shared" si="70"/>
        <v>14.375</v>
      </c>
      <c r="X131" s="70">
        <f t="shared" si="70"/>
        <v>15.9375</v>
      </c>
      <c r="Y131" s="70">
        <f t="shared" si="70"/>
        <v>17.25</v>
      </c>
      <c r="Z131" s="70">
        <f t="shared" si="70"/>
        <v>16.0625</v>
      </c>
      <c r="AA131" s="70">
        <f t="shared" si="70"/>
        <v>16.75</v>
      </c>
      <c r="AB131" s="70">
        <f t="shared" si="70"/>
        <v>19.375</v>
      </c>
      <c r="AC131" s="70">
        <f t="shared" si="70"/>
        <v>20.5625</v>
      </c>
    </row>
    <row r="132" spans="3:29" ht="13.5" thickBot="1">
      <c r="C132" s="1"/>
      <c r="F132" s="57"/>
      <c r="G132" s="88">
        <f>IF(G124="PASS",1,0)</f>
        <v>0</v>
      </c>
      <c r="H132" s="88">
        <f aca="true" t="shared" si="71" ref="H132:AC132">IF(H124="PASS",1,0)</f>
        <v>0</v>
      </c>
      <c r="I132" s="88">
        <f t="shared" si="71"/>
        <v>0</v>
      </c>
      <c r="J132" s="88">
        <f t="shared" si="71"/>
        <v>0</v>
      </c>
      <c r="K132" s="97">
        <f t="shared" si="71"/>
        <v>0</v>
      </c>
      <c r="L132" s="97">
        <f t="shared" si="71"/>
        <v>0</v>
      </c>
      <c r="M132" s="88">
        <f t="shared" si="71"/>
        <v>0</v>
      </c>
      <c r="N132" s="88">
        <f t="shared" si="71"/>
        <v>0</v>
      </c>
      <c r="O132" s="88">
        <f t="shared" si="71"/>
        <v>0</v>
      </c>
      <c r="P132" s="88">
        <f t="shared" si="71"/>
        <v>0</v>
      </c>
      <c r="Q132" s="88">
        <f t="shared" si="71"/>
        <v>0</v>
      </c>
      <c r="R132" s="88">
        <f t="shared" si="71"/>
        <v>0</v>
      </c>
      <c r="S132" s="88">
        <f t="shared" si="71"/>
        <v>0</v>
      </c>
      <c r="T132" s="88">
        <f t="shared" si="71"/>
        <v>0</v>
      </c>
      <c r="U132" s="88">
        <f t="shared" si="71"/>
        <v>0</v>
      </c>
      <c r="V132" s="88">
        <f t="shared" si="71"/>
        <v>0</v>
      </c>
      <c r="W132" s="88">
        <f t="shared" si="71"/>
        <v>1</v>
      </c>
      <c r="X132" s="88">
        <f t="shared" si="71"/>
        <v>1</v>
      </c>
      <c r="Y132" s="88">
        <f t="shared" si="71"/>
        <v>0</v>
      </c>
      <c r="Z132" s="88">
        <f t="shared" si="71"/>
        <v>0</v>
      </c>
      <c r="AA132" s="88">
        <f t="shared" si="71"/>
        <v>0</v>
      </c>
      <c r="AB132" s="88">
        <f t="shared" si="71"/>
        <v>0</v>
      </c>
      <c r="AC132" s="88">
        <f t="shared" si="71"/>
        <v>0</v>
      </c>
    </row>
    <row r="133" spans="6:29" ht="12.75">
      <c r="F133" s="57" t="s">
        <v>57</v>
      </c>
      <c r="G133" s="61">
        <f aca="true" t="shared" si="72" ref="G133:AC133">$F$62</f>
        <v>0.2</v>
      </c>
      <c r="H133" s="61">
        <f t="shared" si="72"/>
        <v>0.2</v>
      </c>
      <c r="I133" s="71">
        <f t="shared" si="72"/>
        <v>0.2</v>
      </c>
      <c r="J133" s="71">
        <f t="shared" si="72"/>
        <v>0.2</v>
      </c>
      <c r="K133" s="71">
        <f t="shared" si="72"/>
        <v>0.2</v>
      </c>
      <c r="L133" s="71">
        <f t="shared" si="72"/>
        <v>0.2</v>
      </c>
      <c r="M133" s="61">
        <f t="shared" si="72"/>
        <v>0.2</v>
      </c>
      <c r="N133" s="61">
        <f t="shared" si="72"/>
        <v>0.2</v>
      </c>
      <c r="O133" s="61">
        <f t="shared" si="72"/>
        <v>0.2</v>
      </c>
      <c r="P133" s="61">
        <f t="shared" si="72"/>
        <v>0.2</v>
      </c>
      <c r="Q133" s="61">
        <f t="shared" si="72"/>
        <v>0.2</v>
      </c>
      <c r="R133" s="61">
        <f t="shared" si="72"/>
        <v>0.2</v>
      </c>
      <c r="S133" s="61">
        <f t="shared" si="72"/>
        <v>0.2</v>
      </c>
      <c r="T133" s="61">
        <f t="shared" si="72"/>
        <v>0.2</v>
      </c>
      <c r="U133" s="61">
        <f t="shared" si="72"/>
        <v>0.2</v>
      </c>
      <c r="V133" s="61">
        <f t="shared" si="72"/>
        <v>0.2</v>
      </c>
      <c r="W133" s="61">
        <f t="shared" si="72"/>
        <v>0.2</v>
      </c>
      <c r="X133" s="61">
        <f t="shared" si="72"/>
        <v>0.2</v>
      </c>
      <c r="Y133" s="61">
        <f t="shared" si="72"/>
        <v>0.2</v>
      </c>
      <c r="Z133" s="61">
        <f t="shared" si="72"/>
        <v>0.2</v>
      </c>
      <c r="AA133" s="61">
        <f t="shared" si="72"/>
        <v>0.2</v>
      </c>
      <c r="AB133" s="61">
        <f t="shared" si="72"/>
        <v>0.2</v>
      </c>
      <c r="AC133" s="61">
        <f t="shared" si="72"/>
        <v>0.2</v>
      </c>
    </row>
    <row r="134" spans="6:29" ht="12.75">
      <c r="F134" s="57" t="s">
        <v>58</v>
      </c>
      <c r="G134" s="62">
        <f aca="true" t="shared" si="73" ref="G134:AC134">$F$63</f>
        <v>9307</v>
      </c>
      <c r="H134" s="62">
        <f t="shared" si="73"/>
        <v>9307</v>
      </c>
      <c r="I134" s="72">
        <f t="shared" si="73"/>
        <v>9307</v>
      </c>
      <c r="J134" s="72">
        <f t="shared" si="73"/>
        <v>9307</v>
      </c>
      <c r="K134" s="72">
        <f t="shared" si="73"/>
        <v>9307</v>
      </c>
      <c r="L134" s="72">
        <f t="shared" si="73"/>
        <v>9307</v>
      </c>
      <c r="M134" s="62">
        <f t="shared" si="73"/>
        <v>9307</v>
      </c>
      <c r="N134" s="62">
        <f t="shared" si="73"/>
        <v>9307</v>
      </c>
      <c r="O134" s="62">
        <f t="shared" si="73"/>
        <v>9307</v>
      </c>
      <c r="P134" s="62">
        <f t="shared" si="73"/>
        <v>9307</v>
      </c>
      <c r="Q134" s="62">
        <f t="shared" si="73"/>
        <v>9307</v>
      </c>
      <c r="R134" s="62">
        <f t="shared" si="73"/>
        <v>9307</v>
      </c>
      <c r="S134" s="62">
        <f t="shared" si="73"/>
        <v>9307</v>
      </c>
      <c r="T134" s="62">
        <f t="shared" si="73"/>
        <v>9307</v>
      </c>
      <c r="U134" s="62">
        <f t="shared" si="73"/>
        <v>9307</v>
      </c>
      <c r="V134" s="62">
        <f t="shared" si="73"/>
        <v>9307</v>
      </c>
      <c r="W134" s="62">
        <f t="shared" si="73"/>
        <v>9307</v>
      </c>
      <c r="X134" s="62">
        <f t="shared" si="73"/>
        <v>9307</v>
      </c>
      <c r="Y134" s="62">
        <f t="shared" si="73"/>
        <v>9307</v>
      </c>
      <c r="Z134" s="62">
        <f t="shared" si="73"/>
        <v>9307</v>
      </c>
      <c r="AA134" s="62">
        <f t="shared" si="73"/>
        <v>9307</v>
      </c>
      <c r="AB134" s="62">
        <f t="shared" si="73"/>
        <v>9307</v>
      </c>
      <c r="AC134" s="62">
        <f t="shared" si="73"/>
        <v>9307</v>
      </c>
    </row>
    <row r="135" spans="6:29" ht="12.75">
      <c r="F135" s="57" t="s">
        <v>50</v>
      </c>
      <c r="G135" s="63" t="str">
        <f aca="true" t="shared" si="74" ref="G135:AC135">G$3</f>
        <v>1SS</v>
      </c>
      <c r="H135" s="63" t="str">
        <f t="shared" si="74"/>
        <v>2SS</v>
      </c>
      <c r="I135" s="73" t="str">
        <f t="shared" si="74"/>
        <v>3SS</v>
      </c>
      <c r="J135" s="73" t="str">
        <f t="shared" si="74"/>
        <v>4SS</v>
      </c>
      <c r="K135" s="73" t="str">
        <f t="shared" si="74"/>
        <v>5SS</v>
      </c>
      <c r="L135" s="73" t="str">
        <f t="shared" si="74"/>
        <v>6SS</v>
      </c>
      <c r="M135" s="63" t="str">
        <f t="shared" si="74"/>
        <v>7SS</v>
      </c>
      <c r="N135" s="63" t="str">
        <f t="shared" si="74"/>
        <v>8SS</v>
      </c>
      <c r="O135" s="63" t="str">
        <f t="shared" si="74"/>
        <v>9SS</v>
      </c>
      <c r="P135" s="63" t="str">
        <f t="shared" si="74"/>
        <v>10SS</v>
      </c>
      <c r="Q135" s="63" t="str">
        <f t="shared" si="74"/>
        <v>11SS</v>
      </c>
      <c r="R135" s="63" t="str">
        <f t="shared" si="74"/>
        <v>12SS</v>
      </c>
      <c r="S135" s="63" t="str">
        <f t="shared" si="74"/>
        <v>13SS</v>
      </c>
      <c r="T135" s="63" t="str">
        <f t="shared" si="74"/>
        <v>14SS</v>
      </c>
      <c r="U135" s="63" t="str">
        <f t="shared" si="74"/>
        <v>15SS</v>
      </c>
      <c r="V135" s="63" t="str">
        <f t="shared" si="74"/>
        <v>16SS</v>
      </c>
      <c r="W135" s="63" t="str">
        <f t="shared" si="74"/>
        <v>17SS</v>
      </c>
      <c r="X135" s="63" t="str">
        <f t="shared" si="74"/>
        <v>18SS</v>
      </c>
      <c r="Y135" s="63" t="str">
        <f t="shared" si="74"/>
        <v>19SS</v>
      </c>
      <c r="Z135" s="63" t="str">
        <f t="shared" si="74"/>
        <v>20SS</v>
      </c>
      <c r="AA135" s="63" t="str">
        <f t="shared" si="74"/>
        <v>21SS</v>
      </c>
      <c r="AB135" s="63" t="str">
        <f t="shared" si="74"/>
        <v>22SS</v>
      </c>
      <c r="AC135" s="63" t="str">
        <f t="shared" si="74"/>
        <v>23SS</v>
      </c>
    </row>
    <row r="136" spans="6:29" ht="12.75">
      <c r="F136" s="57" t="s">
        <v>73</v>
      </c>
      <c r="G136" s="63" t="s">
        <v>74</v>
      </c>
      <c r="H136" s="63" t="s">
        <v>74</v>
      </c>
      <c r="I136" s="73" t="s">
        <v>74</v>
      </c>
      <c r="J136" s="73" t="s">
        <v>74</v>
      </c>
      <c r="K136" s="73" t="s">
        <v>74</v>
      </c>
      <c r="L136" s="73" t="s">
        <v>74</v>
      </c>
      <c r="M136" s="63" t="s">
        <v>74</v>
      </c>
      <c r="N136" s="63" t="s">
        <v>74</v>
      </c>
      <c r="O136" s="63" t="s">
        <v>74</v>
      </c>
      <c r="P136" s="63" t="s">
        <v>74</v>
      </c>
      <c r="Q136" s="63" t="s">
        <v>74</v>
      </c>
      <c r="R136" s="63" t="s">
        <v>74</v>
      </c>
      <c r="S136" s="63" t="s">
        <v>74</v>
      </c>
      <c r="T136" s="63" t="s">
        <v>74</v>
      </c>
      <c r="U136" s="63" t="s">
        <v>74</v>
      </c>
      <c r="V136" s="63" t="s">
        <v>74</v>
      </c>
      <c r="W136" s="63" t="s">
        <v>74</v>
      </c>
      <c r="X136" s="63" t="s">
        <v>74</v>
      </c>
      <c r="Y136" s="63" t="s">
        <v>74</v>
      </c>
      <c r="Z136" s="63" t="s">
        <v>74</v>
      </c>
      <c r="AA136" s="63" t="s">
        <v>74</v>
      </c>
      <c r="AB136" s="63" t="s">
        <v>74</v>
      </c>
      <c r="AC136" s="63" t="s">
        <v>74</v>
      </c>
    </row>
    <row r="137" spans="6:29" ht="12.75">
      <c r="F137" s="57" t="s">
        <v>61</v>
      </c>
      <c r="G137" s="62">
        <f>$F$63*$F$63*G$59+$F$63*G$60+G$61</f>
        <v>1316.399057</v>
      </c>
      <c r="H137" s="62">
        <f aca="true" t="shared" si="75" ref="H137:AC137">$F$63*$F$63*H$59+$F$63*H$60+H$61</f>
        <v>631.4326684465191</v>
      </c>
      <c r="I137" s="72">
        <f t="shared" si="75"/>
        <v>405.606966825085</v>
      </c>
      <c r="J137" s="72">
        <f t="shared" si="75"/>
        <v>265.432778224967</v>
      </c>
      <c r="K137" s="72">
        <f t="shared" si="75"/>
        <v>186.683324749891</v>
      </c>
      <c r="L137" s="72">
        <f t="shared" si="75"/>
        <v>116.860012104669</v>
      </c>
      <c r="M137" s="62">
        <f t="shared" si="75"/>
        <v>70.99136233155181</v>
      </c>
      <c r="N137" s="62">
        <f t="shared" si="75"/>
        <v>36.6644079392084</v>
      </c>
      <c r="O137" s="62">
        <f t="shared" si="75"/>
        <v>21.818296619846997</v>
      </c>
      <c r="P137" s="62">
        <f t="shared" si="75"/>
        <v>13.7249859966385</v>
      </c>
      <c r="Q137" s="62">
        <f t="shared" si="75"/>
        <v>8.204895188378151</v>
      </c>
      <c r="R137" s="62">
        <f t="shared" si="75"/>
        <v>5.435664335496781</v>
      </c>
      <c r="S137" s="62">
        <f t="shared" si="75"/>
        <v>3.52159749392241</v>
      </c>
      <c r="T137" s="62">
        <f t="shared" si="75"/>
        <v>2.33003828737414</v>
      </c>
      <c r="U137" s="62">
        <f t="shared" si="75"/>
        <v>1.67284847818786</v>
      </c>
      <c r="V137" s="62">
        <f t="shared" si="75"/>
        <v>0.9348038097451341</v>
      </c>
      <c r="W137" s="62">
        <f t="shared" si="75"/>
        <v>0.5419603076544081</v>
      </c>
      <c r="X137" s="62">
        <f t="shared" si="75"/>
        <v>0.46514809372253807</v>
      </c>
      <c r="Y137" s="62">
        <f t="shared" si="75"/>
        <v>0.352544779808678</v>
      </c>
      <c r="Z137" s="62">
        <f t="shared" si="75"/>
        <v>0.1980046049173232</v>
      </c>
      <c r="AA137" s="62">
        <f t="shared" si="75"/>
        <v>0.1691484522193566</v>
      </c>
      <c r="AB137" s="62">
        <f t="shared" si="75"/>
        <v>0.1398886920000244</v>
      </c>
      <c r="AC137" s="62">
        <f t="shared" si="75"/>
        <v>0.1274358451582493</v>
      </c>
    </row>
    <row r="138" spans="6:29" ht="14.25">
      <c r="F138" s="57" t="s">
        <v>62</v>
      </c>
      <c r="G138" s="62">
        <f>($F$62/6)+G137</f>
        <v>1316.4323903333334</v>
      </c>
      <c r="H138" s="62">
        <f aca="true" t="shared" si="76" ref="H138:AA138">($F$62/6)+H137</f>
        <v>631.4660017798524</v>
      </c>
      <c r="I138" s="72">
        <f t="shared" si="76"/>
        <v>405.64030015841837</v>
      </c>
      <c r="J138" s="72">
        <f t="shared" si="76"/>
        <v>265.4661115583004</v>
      </c>
      <c r="K138" s="72">
        <f t="shared" si="76"/>
        <v>186.71665808322433</v>
      </c>
      <c r="L138" s="72">
        <f t="shared" si="76"/>
        <v>116.89334543800233</v>
      </c>
      <c r="M138" s="62">
        <f t="shared" si="76"/>
        <v>71.02469566488514</v>
      </c>
      <c r="N138" s="62">
        <f t="shared" si="76"/>
        <v>36.697741272541734</v>
      </c>
      <c r="O138" s="62">
        <f t="shared" si="76"/>
        <v>21.851629953180332</v>
      </c>
      <c r="P138" s="62">
        <f t="shared" si="76"/>
        <v>13.758319329971833</v>
      </c>
      <c r="Q138" s="62">
        <f t="shared" si="76"/>
        <v>8.238228521711484</v>
      </c>
      <c r="R138" s="62">
        <f t="shared" si="76"/>
        <v>5.468997668830114</v>
      </c>
      <c r="S138" s="62">
        <f t="shared" si="76"/>
        <v>3.554930827255743</v>
      </c>
      <c r="T138" s="62">
        <f t="shared" si="76"/>
        <v>2.3633716207074733</v>
      </c>
      <c r="U138" s="62">
        <f t="shared" si="76"/>
        <v>1.7061818115211935</v>
      </c>
      <c r="V138" s="62">
        <f t="shared" si="76"/>
        <v>0.9681371430784674</v>
      </c>
      <c r="W138" s="62">
        <f t="shared" si="76"/>
        <v>0.5752936409877414</v>
      </c>
      <c r="X138" s="62">
        <f t="shared" si="76"/>
        <v>0.4984814270558714</v>
      </c>
      <c r="Y138" s="62">
        <f t="shared" si="76"/>
        <v>0.3858781131420113</v>
      </c>
      <c r="Z138" s="62">
        <f t="shared" si="76"/>
        <v>0.23133793825065652</v>
      </c>
      <c r="AA138" s="62">
        <f t="shared" si="76"/>
        <v>0.20248178555268992</v>
      </c>
      <c r="AB138" s="62">
        <f>($F$62/6)+AB137</f>
        <v>0.17322202533335773</v>
      </c>
      <c r="AC138" s="62">
        <f>($F$62/6)+AC137</f>
        <v>0.16076917849158262</v>
      </c>
    </row>
    <row r="139" spans="6:29" ht="12.75">
      <c r="F139" s="64" t="s">
        <v>63</v>
      </c>
      <c r="G139" s="63" t="str">
        <f>IF(AND($F$62&lt;=0.75,$F$63&gt;=G$4,$F$63&lt;=G$36,G140&lt;=G$36,G140&gt;=G$4,G141&lt;=0.25),"PASS","FAIL")</f>
        <v>FAIL</v>
      </c>
      <c r="H139" s="63" t="str">
        <f>IF(AND($F$62&lt;=0.75,$F$63&gt;=H$4,$F$63&lt;=H$37,H140&lt;=H$37,H140&gt;=H$4,H141&lt;=0.25),"PASS","FAIL")</f>
        <v>FAIL</v>
      </c>
      <c r="I139" s="63" t="str">
        <f>IF(AND($F$62&lt;=0.75,$F$63&gt;=I$4,$F$63&lt;=I$37,I140&lt;=I$37,I140&gt;=I$4,I141&lt;=0.25),"PASS","FAIL")</f>
        <v>FAIL</v>
      </c>
      <c r="J139" s="63" t="str">
        <f>IF(AND($F$62&lt;=0.75,$F$63&gt;=J$4,$F$63&lt;=J$37,J140&lt;=J$37,J140&gt;=J$4,J141&lt;=0.25),"PASS","FAIL")</f>
        <v>FAIL</v>
      </c>
      <c r="K139" s="73" t="str">
        <f>IF(AND($F$62&lt;=0.75,$F$63&gt;=K$4,$F$63&lt;=K$36,K140&lt;=K$36,K140&gt;=K$4,K141&lt;=0.25),"PASS","FAIL")</f>
        <v>FAIL</v>
      </c>
      <c r="L139" s="73" t="str">
        <f>IF(AND($F$62&lt;=0.75,$F$63&gt;=L$4,$F$63&lt;=L$36,L140&lt;=L$36,L140&gt;=L$4,L141&lt;=0.25),"PASS","FAIL")</f>
        <v>FAIL</v>
      </c>
      <c r="M139" s="63" t="str">
        <f>IF(AND($F$62&lt;=0.75,$F$63&gt;=M$4,$F$63&lt;=M$43,M140&lt;=M$43,M140&gt;=M$4,M141&lt;=0.25),"PASS","FAIL")</f>
        <v>FAIL</v>
      </c>
      <c r="N139" s="63" t="str">
        <f>IF(AND($F$62&lt;=0.75,$F$63&gt;=N$4,$F$63&lt;=N$37,N140&lt;=N$37,N140&gt;=N$4,N141&lt;=0.25),"PASS","FAIL")</f>
        <v>FAIL</v>
      </c>
      <c r="O139" s="63" t="str">
        <f>IF(AND($F$62&lt;=0.75,$F$63&gt;=O$4,$F$63&lt;=O$36,O140&lt;=O$36,O140&gt;=O$4,O141&lt;=0.25),"PASS","FAIL")</f>
        <v>FAIL</v>
      </c>
      <c r="P139" s="63" t="str">
        <f>IF(AND($F$62&lt;=0.75,$F$63&gt;=P$4,$F$63&lt;=P$38,P140&lt;=P$38,P140&gt;=P$4,P141&lt;=0.25),"PASS","FAIL")</f>
        <v>FAIL</v>
      </c>
      <c r="Q139" s="63" t="str">
        <f>IF(AND($F$62&lt;=0.75,$F$63&gt;=Q$4,$F$63&lt;=Q$37,Q140&lt;=Q$37,Q140&gt;=Q$4,Q141&lt;=0.25),"PASS","FAIL")</f>
        <v>FAIL</v>
      </c>
      <c r="R139" s="63" t="str">
        <f>IF(AND($F$62&lt;=0.75,$F$63&gt;=R$4,$F$63&lt;=R$40,R140&lt;=R$40,R140&gt;=R$4,R141&lt;=0.25),"PASS","FAIL")</f>
        <v>FAIL</v>
      </c>
      <c r="S139" s="63" t="str">
        <f>IF(AND($F$62&lt;=0.75,$F$63&gt;=S$4,$F$63&lt;=S$42,S140&lt;=S$42,S140&gt;=S$4,S141&lt;=0.25),"PASS","FAIL")</f>
        <v>FAIL</v>
      </c>
      <c r="T139" s="63" t="str">
        <f>IF(AND($F$62&lt;=0.75,$F$63&gt;=T$4,$F$63&lt;=T$43,T140&lt;=T$43,T140&gt;=T$4,T141&lt;=0.25),"PASS","FAIL")</f>
        <v>FAIL</v>
      </c>
      <c r="U139" s="63" t="str">
        <f>IF(AND($F$62&lt;=0.75,$F$63&gt;=U$4,$F$63&lt;=U$44,U140&lt;=U$44,U140&gt;=U$4,U141&lt;=0.25),"PASS","FAIL")</f>
        <v>FAIL</v>
      </c>
      <c r="V139" s="63" t="str">
        <f>IF(AND($F$62&lt;=0.75,$F$63&gt;=V$4,$F$63&lt;=V$48,V140&lt;=V$48,V140&gt;=V$4,V141&lt;=0.25),"PASS","FAIL")</f>
        <v>FAIL</v>
      </c>
      <c r="W139" s="63" t="str">
        <f>IF(AND($F$62&lt;=0.75,$F$63&gt;=W$4,$F$63&lt;=W$40,W140&lt;=W$40,W140&gt;=W$4,W141&lt;=0.25),"PASS","FAIL")</f>
        <v>PASS</v>
      </c>
      <c r="X139" s="63" t="str">
        <f>IF(AND($F$62&lt;=0.75,$F$63&gt;=X$4,$F$63&lt;=X$44,X140&lt;=X$44,X140&gt;=X$4,X141&lt;=0.25),"PASS","FAIL")</f>
        <v>PASS</v>
      </c>
      <c r="Y139" s="63" t="str">
        <f>IF(AND($F$62&lt;=0.75,$F$63&gt;=Y$4,$F$63&lt;=Y$49,Y140&lt;=Y$49,Y140&gt;=Y$4,Y141&lt;=0.25),"PASS","FAIL")</f>
        <v>FAIL</v>
      </c>
      <c r="Z139" s="63" t="str">
        <f>IF(AND($F$62&lt;=0.75,$F$63&gt;=Z$4,$F$63&lt;=Z$38,Z140&lt;=Z$38,Z140&gt;=Z$4,Z141&lt;=0.25),"PASS","FAIL")</f>
        <v>FAIL</v>
      </c>
      <c r="AA139" s="63" t="str">
        <f>IF(AND($F$62&lt;=0.75,$F$63&gt;=AA$4,$F$63&lt;=AA$47,AA140&lt;=AA$47,AA140&gt;=AA$4,AA141&lt;=0.25),"PASS","FAIL")</f>
        <v>FAIL</v>
      </c>
      <c r="AB139" s="63" t="str">
        <f>IF(AND($F$62&lt;=0.75,$F$63&gt;=AB$4,$F$63&lt;=AB$50,AB140&lt;=AB$50,AB140&gt;=AB$4,AB141&lt;=0.25),"PASS","FAIL")</f>
        <v>FAIL</v>
      </c>
      <c r="AC139" s="63" t="str">
        <f>IF(AND($F$62&lt;=0.75,$F$63&gt;=AC$4,$F$63&lt;=AC$52,AC140&lt;=AC$52,AC140&gt;=AC$4,AC141&lt;=0.25),"PASS","FAIL")</f>
        <v>FAIL</v>
      </c>
    </row>
    <row r="140" spans="6:29" ht="15">
      <c r="F140" s="57" t="s">
        <v>64</v>
      </c>
      <c r="G140" s="62">
        <f aca="true" t="shared" si="77" ref="G140:AA140">G138*G138*G$55+G138*G$56+G$57</f>
        <v>-192848381.8383454</v>
      </c>
      <c r="H140" s="62">
        <f t="shared" si="77"/>
        <v>-46504195.479090676</v>
      </c>
      <c r="I140" s="72">
        <f t="shared" si="77"/>
        <v>-24003617.278265588</v>
      </c>
      <c r="J140" s="72">
        <f t="shared" si="77"/>
        <v>-12856165.910002965</v>
      </c>
      <c r="K140" s="72">
        <f t="shared" si="77"/>
        <v>-7838392.014007644</v>
      </c>
      <c r="L140" s="72">
        <f t="shared" si="77"/>
        <v>-3625575.083885934</v>
      </c>
      <c r="M140" s="62">
        <f t="shared" si="77"/>
        <v>-1771586.3638326481</v>
      </c>
      <c r="N140" s="62">
        <f t="shared" si="77"/>
        <v>-651642.5549102707</v>
      </c>
      <c r="O140" s="62">
        <f t="shared" si="77"/>
        <v>-288123.44047645124</v>
      </c>
      <c r="P140" s="62">
        <f t="shared" si="77"/>
        <v>-125668.30715416098</v>
      </c>
      <c r="Q140" s="62">
        <f t="shared" si="77"/>
        <v>-49924.36175190763</v>
      </c>
      <c r="R140" s="62">
        <f t="shared" si="77"/>
        <v>-16212.64159012132</v>
      </c>
      <c r="S140" s="62">
        <f t="shared" si="77"/>
        <v>-493.57502194102153</v>
      </c>
      <c r="T140" s="62">
        <f t="shared" si="77"/>
        <v>5735.530215440841</v>
      </c>
      <c r="U140" s="62">
        <f t="shared" si="77"/>
        <v>7387.25624495915</v>
      </c>
      <c r="V140" s="62">
        <f t="shared" si="77"/>
        <v>9376.645131316489</v>
      </c>
      <c r="W140" s="62">
        <f t="shared" si="77"/>
        <v>9700.230439207473</v>
      </c>
      <c r="X140" s="62">
        <f t="shared" si="77"/>
        <v>9817.108474869547</v>
      </c>
      <c r="Y140" s="62">
        <f t="shared" si="77"/>
        <v>9940.572932685427</v>
      </c>
      <c r="Z140" s="62">
        <f t="shared" si="77"/>
        <v>10736.020996605967</v>
      </c>
      <c r="AA140" s="62">
        <f t="shared" si="77"/>
        <v>11003.459598872807</v>
      </c>
      <c r="AB140" s="62">
        <f>AB138*AB138*AB$55+AB138*AB$56+AB$57</f>
        <v>12339.220984652748</v>
      </c>
      <c r="AC140" s="62">
        <f>AC138*AC138*AC$55+AC138*AC$56+AC$57</f>
        <v>13189.70791227154</v>
      </c>
    </row>
    <row r="141" spans="6:29" ht="12.75">
      <c r="F141" s="57" t="s">
        <v>53</v>
      </c>
      <c r="G141" s="65">
        <f aca="true" t="shared" si="78" ref="G141:AC141">ABS($F$63-G140)/$F$63</f>
        <v>20721.78885122439</v>
      </c>
      <c r="H141" s="65">
        <f t="shared" si="78"/>
        <v>4997.69017718821</v>
      </c>
      <c r="I141" s="65">
        <f t="shared" si="78"/>
        <v>2580.0928632497676</v>
      </c>
      <c r="J141" s="65">
        <f t="shared" si="78"/>
        <v>1382.343710110988</v>
      </c>
      <c r="K141" s="65">
        <f t="shared" si="78"/>
        <v>843.2039340289722</v>
      </c>
      <c r="L141" s="65">
        <f t="shared" si="78"/>
        <v>390.5535708483866</v>
      </c>
      <c r="M141" s="65">
        <f t="shared" si="78"/>
        <v>191.3498832956536</v>
      </c>
      <c r="N141" s="65">
        <f t="shared" si="78"/>
        <v>71.01639141616748</v>
      </c>
      <c r="O141" s="65">
        <f t="shared" si="78"/>
        <v>31.95771360013444</v>
      </c>
      <c r="P141" s="65">
        <f t="shared" si="78"/>
        <v>14.502557983685504</v>
      </c>
      <c r="Q141" s="65">
        <f t="shared" si="78"/>
        <v>6.364173391200992</v>
      </c>
      <c r="R141" s="65">
        <f t="shared" si="78"/>
        <v>2.741983624166898</v>
      </c>
      <c r="S141" s="65">
        <f t="shared" si="78"/>
        <v>1.053032665944023</v>
      </c>
      <c r="T141" s="65">
        <f t="shared" si="78"/>
        <v>0.38374017240347685</v>
      </c>
      <c r="U141" s="65">
        <f t="shared" si="78"/>
        <v>0.2062688035930859</v>
      </c>
      <c r="V141" s="65">
        <f t="shared" si="78"/>
        <v>0.0074830913631125946</v>
      </c>
      <c r="W141" s="65">
        <f t="shared" si="78"/>
        <v>0.04225104106666734</v>
      </c>
      <c r="X141" s="65">
        <f t="shared" si="78"/>
        <v>0.054809119465944627</v>
      </c>
      <c r="Y141" s="65">
        <f t="shared" si="78"/>
        <v>0.06807488263515925</v>
      </c>
      <c r="Z141" s="65">
        <f t="shared" si="78"/>
        <v>0.15354260197764763</v>
      </c>
      <c r="AA141" s="65">
        <f t="shared" si="78"/>
        <v>0.18227781227815698</v>
      </c>
      <c r="AB141" s="65">
        <f t="shared" si="78"/>
        <v>0.3258000413294023</v>
      </c>
      <c r="AC141" s="65">
        <f t="shared" si="78"/>
        <v>0.41718146688208235</v>
      </c>
    </row>
    <row r="142" spans="6:29" ht="12.75">
      <c r="F142" s="57" t="s">
        <v>54</v>
      </c>
      <c r="G142" s="62">
        <f>ABS($F$63-G140)/ABS($F$62)</f>
        <v>964288444.191727</v>
      </c>
      <c r="H142" s="62">
        <f aca="true" t="shared" si="79" ref="H142:AA142">ABS($F$63-H140)/ABS($F$62)</f>
        <v>232567512.39545336</v>
      </c>
      <c r="I142" s="72">
        <f t="shared" si="79"/>
        <v>120064621.39132793</v>
      </c>
      <c r="J142" s="72">
        <f t="shared" si="79"/>
        <v>64327364.55001482</v>
      </c>
      <c r="K142" s="72">
        <f t="shared" si="79"/>
        <v>39238495.070038214</v>
      </c>
      <c r="L142" s="72">
        <f t="shared" si="79"/>
        <v>18174410.41942967</v>
      </c>
      <c r="M142" s="62">
        <f t="shared" si="79"/>
        <v>8904466.81916324</v>
      </c>
      <c r="N142" s="62">
        <f t="shared" si="79"/>
        <v>3304747.7745513534</v>
      </c>
      <c r="O142" s="62">
        <f t="shared" si="79"/>
        <v>1487152.202382256</v>
      </c>
      <c r="P142" s="62">
        <f t="shared" si="79"/>
        <v>674876.5357708049</v>
      </c>
      <c r="Q142" s="62">
        <f t="shared" si="79"/>
        <v>296156.8087595381</v>
      </c>
      <c r="R142" s="62">
        <f t="shared" si="79"/>
        <v>127598.2079506066</v>
      </c>
      <c r="S142" s="62">
        <f t="shared" si="79"/>
        <v>49002.875109705106</v>
      </c>
      <c r="T142" s="62">
        <f t="shared" si="79"/>
        <v>17857.348922795794</v>
      </c>
      <c r="U142" s="62">
        <f t="shared" si="79"/>
        <v>9598.718775204252</v>
      </c>
      <c r="V142" s="62">
        <f t="shared" si="79"/>
        <v>348.22565658244457</v>
      </c>
      <c r="W142" s="62">
        <f t="shared" si="79"/>
        <v>1966.1521960373648</v>
      </c>
      <c r="X142" s="62">
        <f t="shared" si="79"/>
        <v>2550.542374347733</v>
      </c>
      <c r="Y142" s="62">
        <f t="shared" si="79"/>
        <v>3167.8646634271354</v>
      </c>
      <c r="Z142" s="62">
        <f t="shared" si="79"/>
        <v>7145.1049830298325</v>
      </c>
      <c r="AA142" s="62">
        <f t="shared" si="79"/>
        <v>8482.297994364035</v>
      </c>
      <c r="AB142" s="62">
        <f>ABS($F$63-AB140)/ABS($F$62)</f>
        <v>15161.104923263738</v>
      </c>
      <c r="AC142" s="62">
        <f>ABS($F$63-AC140)/ABS($F$62)</f>
        <v>19413.539561357702</v>
      </c>
    </row>
    <row r="143" spans="6:29" ht="12.75">
      <c r="F143" s="57" t="s">
        <v>65</v>
      </c>
      <c r="G143" s="62">
        <f>(G142*$F$62)+$F$63</f>
        <v>192866995.8383454</v>
      </c>
      <c r="H143" s="62">
        <f aca="true" t="shared" si="80" ref="H143:AA143">(H142*$F$62)+$F$63</f>
        <v>46522809.479090676</v>
      </c>
      <c r="I143" s="72">
        <f t="shared" si="80"/>
        <v>24022231.278265588</v>
      </c>
      <c r="J143" s="72">
        <f t="shared" si="80"/>
        <v>12874779.910002965</v>
      </c>
      <c r="K143" s="72">
        <f t="shared" si="80"/>
        <v>7857006.014007643</v>
      </c>
      <c r="L143" s="72">
        <f t="shared" si="80"/>
        <v>3644189.083885934</v>
      </c>
      <c r="M143" s="62">
        <f t="shared" si="80"/>
        <v>1790200.3638326481</v>
      </c>
      <c r="N143" s="62">
        <f t="shared" si="80"/>
        <v>670256.5549102707</v>
      </c>
      <c r="O143" s="62">
        <f t="shared" si="80"/>
        <v>306737.44047645124</v>
      </c>
      <c r="P143" s="62">
        <f t="shared" si="80"/>
        <v>144282.30715416098</v>
      </c>
      <c r="Q143" s="62">
        <f t="shared" si="80"/>
        <v>68538.36175190762</v>
      </c>
      <c r="R143" s="62">
        <f t="shared" si="80"/>
        <v>34826.64159012132</v>
      </c>
      <c r="S143" s="62">
        <f t="shared" si="80"/>
        <v>19107.575021941022</v>
      </c>
      <c r="T143" s="62">
        <f t="shared" si="80"/>
        <v>12878.469784559158</v>
      </c>
      <c r="U143" s="62">
        <f t="shared" si="80"/>
        <v>11226.74375504085</v>
      </c>
      <c r="V143" s="62">
        <f t="shared" si="80"/>
        <v>9376.645131316489</v>
      </c>
      <c r="W143" s="62">
        <f t="shared" si="80"/>
        <v>9700.230439207473</v>
      </c>
      <c r="X143" s="62">
        <f t="shared" si="80"/>
        <v>9817.108474869547</v>
      </c>
      <c r="Y143" s="62">
        <f t="shared" si="80"/>
        <v>9940.572932685427</v>
      </c>
      <c r="Z143" s="62">
        <f t="shared" si="80"/>
        <v>10736.020996605967</v>
      </c>
      <c r="AA143" s="62">
        <f t="shared" si="80"/>
        <v>11003.459598872807</v>
      </c>
      <c r="AB143" s="62">
        <f>(AB142*$F$62)+$F$63</f>
        <v>12339.220984652748</v>
      </c>
      <c r="AC143" s="62">
        <f>(AC142*$F$62)+$F$63</f>
        <v>13189.70791227154</v>
      </c>
    </row>
    <row r="144" spans="6:29" ht="12.75">
      <c r="F144" s="57" t="s">
        <v>66</v>
      </c>
      <c r="G144" s="67">
        <f aca="true" t="shared" si="81" ref="G144:AC144">ROUND((((POWER((G140),2)*G$59+(G140)*G$60+G$61)-G$58)*6)*16,0)/16</f>
        <v>3347142731885</v>
      </c>
      <c r="H144" s="67">
        <f t="shared" si="81"/>
        <v>91884387804.1875</v>
      </c>
      <c r="I144" s="67">
        <f t="shared" si="81"/>
        <v>15612348480.1875</v>
      </c>
      <c r="J144" s="67">
        <f t="shared" si="81"/>
        <v>2906320697.8125</v>
      </c>
      <c r="K144" s="67">
        <f t="shared" si="81"/>
        <v>753773344.125</v>
      </c>
      <c r="L144" s="67">
        <f t="shared" si="81"/>
        <v>99402565.75</v>
      </c>
      <c r="M144" s="67">
        <f t="shared" si="81"/>
        <v>14154283.375</v>
      </c>
      <c r="N144" s="67">
        <f t="shared" si="81"/>
        <v>955467.8125</v>
      </c>
      <c r="O144" s="67">
        <f t="shared" si="81"/>
        <v>106960.1875</v>
      </c>
      <c r="P144" s="67">
        <f t="shared" si="81"/>
        <v>12116.125</v>
      </c>
      <c r="Q144" s="67">
        <f t="shared" si="81"/>
        <v>1037.8125</v>
      </c>
      <c r="R144" s="67">
        <f t="shared" si="81"/>
        <v>54.3125</v>
      </c>
      <c r="S144" s="67">
        <f t="shared" si="81"/>
        <v>-2.3125</v>
      </c>
      <c r="T144" s="67">
        <f t="shared" si="81"/>
        <v>4.5625</v>
      </c>
      <c r="U144" s="67">
        <f t="shared" si="81"/>
        <v>4.8125</v>
      </c>
      <c r="V144" s="67">
        <f t="shared" si="81"/>
        <v>3.5625</v>
      </c>
      <c r="W144" s="67">
        <f t="shared" si="81"/>
        <v>1.5</v>
      </c>
      <c r="X144" s="67">
        <f t="shared" si="81"/>
        <v>0.875</v>
      </c>
      <c r="Y144" s="67">
        <f t="shared" si="81"/>
        <v>-0.125</v>
      </c>
      <c r="Z144" s="67">
        <f t="shared" si="81"/>
        <v>-0.375</v>
      </c>
      <c r="AA144" s="67">
        <f t="shared" si="81"/>
        <v>-0.8125</v>
      </c>
      <c r="AB144" s="67">
        <f t="shared" si="81"/>
        <v>-1.3125</v>
      </c>
      <c r="AC144" s="67">
        <f t="shared" si="81"/>
        <v>-1.5625</v>
      </c>
    </row>
    <row r="145" spans="6:29" ht="12.75">
      <c r="F145" s="57" t="s">
        <v>55</v>
      </c>
      <c r="G145" s="69">
        <f>IF($F$64="F",ROUND((G177-G144)*16,0)/16,IF($F$64="FW",ROUND((G179-G144)*16,0)/16,ROUND((G181+G144)*16,0)/16))</f>
        <v>3347142731896</v>
      </c>
      <c r="H145" s="69">
        <f aca="true" t="shared" si="82" ref="H145:AA145">IF($F$64="F",ROUND((H177-H144)*16,0)/16,IF($F$64="FW",ROUND((H179-H144)*16,0)/16,ROUND((H181+H144)*16,0)/16))</f>
        <v>91884387815.9375</v>
      </c>
      <c r="I145" s="74">
        <f t="shared" si="82"/>
        <v>15612348491.9375</v>
      </c>
      <c r="J145" s="74">
        <f t="shared" si="82"/>
        <v>2906320709.5</v>
      </c>
      <c r="K145" s="74">
        <f t="shared" si="82"/>
        <v>753773355.75</v>
      </c>
      <c r="L145" s="74">
        <f t="shared" si="82"/>
        <v>99402577.9375</v>
      </c>
      <c r="M145" s="69">
        <f t="shared" si="82"/>
        <v>14154295.3125</v>
      </c>
      <c r="N145" s="69">
        <f t="shared" si="82"/>
        <v>955479.8125</v>
      </c>
      <c r="O145" s="69">
        <f t="shared" si="82"/>
        <v>106972.5625</v>
      </c>
      <c r="P145" s="69">
        <f t="shared" si="82"/>
        <v>12128.9375</v>
      </c>
      <c r="Q145" s="69">
        <f t="shared" si="82"/>
        <v>1051.1875</v>
      </c>
      <c r="R145" s="69">
        <f t="shared" si="82"/>
        <v>68.5</v>
      </c>
      <c r="S145" s="69">
        <f t="shared" si="82"/>
        <v>12.9375</v>
      </c>
      <c r="T145" s="69">
        <f t="shared" si="82"/>
        <v>20.375</v>
      </c>
      <c r="U145" s="69">
        <f t="shared" si="82"/>
        <v>20.6875</v>
      </c>
      <c r="V145" s="69">
        <f t="shared" si="82"/>
        <v>20.6875</v>
      </c>
      <c r="W145" s="69">
        <f t="shared" si="82"/>
        <v>17.875</v>
      </c>
      <c r="X145" s="69">
        <f t="shared" si="82"/>
        <v>19.4375</v>
      </c>
      <c r="Y145" s="69">
        <f t="shared" si="82"/>
        <v>20.9375</v>
      </c>
      <c r="Z145" s="69">
        <f t="shared" si="82"/>
        <v>18.5</v>
      </c>
      <c r="AA145" s="69">
        <f t="shared" si="82"/>
        <v>19.5</v>
      </c>
      <c r="AB145" s="69">
        <f>IF($F$64="F",ROUND((AB177-AB144)*16,0)/16,IF($F$64="FW",ROUND((AB179-AB144)*16,0)/16,ROUND((AB181+AB144)*16,0)/16))</f>
        <v>22.5</v>
      </c>
      <c r="AC145" s="69">
        <f>IF($F$64="F",ROUND((AC177-AC144)*16,0)/16,IF($F$64="FW",ROUND((AC179-AC144)*16,0)/16,ROUND((AC181+AC144)*16,0)/16))</f>
        <v>23.875</v>
      </c>
    </row>
    <row r="146" spans="2:29" ht="13.5" thickBot="1">
      <c r="B146" s="1"/>
      <c r="F146" s="57" t="s">
        <v>56</v>
      </c>
      <c r="G146" s="70">
        <f>IF($F$64="F",ROUND((G178-G144)*16,0)/16,IF($F$64="FW",ROUND((G180-G144)*16,0)/16,ROUND((G182+G144)*16,0)/16))</f>
        <v>3347142731896.1875</v>
      </c>
      <c r="H146" s="70">
        <f aca="true" t="shared" si="83" ref="H146:AC146">IF($F$64="F",ROUND((H178-H144)*16,0)/16,IF($F$64="FW",ROUND((H180-H144)*16,0)/16,ROUND((H182+H144)*16,0)/16))</f>
        <v>91884387816.125</v>
      </c>
      <c r="I146" s="70">
        <f t="shared" si="83"/>
        <v>15612348492.125</v>
      </c>
      <c r="J146" s="70">
        <f t="shared" si="83"/>
        <v>2906320709.6875</v>
      </c>
      <c r="K146" s="96">
        <f t="shared" si="83"/>
        <v>753773355.9375</v>
      </c>
      <c r="L146" s="96">
        <f t="shared" si="83"/>
        <v>99402578.125</v>
      </c>
      <c r="M146" s="70">
        <f t="shared" si="83"/>
        <v>14154295.5</v>
      </c>
      <c r="N146" s="70">
        <f t="shared" si="83"/>
        <v>955480.0625</v>
      </c>
      <c r="O146" s="70">
        <f t="shared" si="83"/>
        <v>106972.8125</v>
      </c>
      <c r="P146" s="70">
        <f t="shared" si="83"/>
        <v>12129.1875</v>
      </c>
      <c r="Q146" s="70">
        <f t="shared" si="83"/>
        <v>1051.5625</v>
      </c>
      <c r="R146" s="70">
        <f t="shared" si="83"/>
        <v>68.875</v>
      </c>
      <c r="S146" s="70">
        <f t="shared" si="83"/>
        <v>13.3125</v>
      </c>
      <c r="T146" s="70">
        <f t="shared" si="83"/>
        <v>20.75</v>
      </c>
      <c r="U146" s="70">
        <f t="shared" si="83"/>
        <v>21.1875</v>
      </c>
      <c r="V146" s="70">
        <f t="shared" si="83"/>
        <v>21.1875</v>
      </c>
      <c r="W146" s="70">
        <f t="shared" si="83"/>
        <v>18.375</v>
      </c>
      <c r="X146" s="70">
        <f t="shared" si="83"/>
        <v>20.1875</v>
      </c>
      <c r="Y146" s="70">
        <f t="shared" si="83"/>
        <v>21.6875</v>
      </c>
      <c r="Z146" s="70">
        <f t="shared" si="83"/>
        <v>19.25</v>
      </c>
      <c r="AA146" s="70">
        <f t="shared" si="83"/>
        <v>20.25</v>
      </c>
      <c r="AB146" s="70">
        <f t="shared" si="83"/>
        <v>23.5</v>
      </c>
      <c r="AC146" s="70">
        <f t="shared" si="83"/>
        <v>24.875</v>
      </c>
    </row>
    <row r="147" spans="3:29" ht="12.75">
      <c r="C147" s="1"/>
      <c r="F147" s="57"/>
      <c r="G147" s="88">
        <f>IF(G139="PASS",1,0)</f>
        <v>0</v>
      </c>
      <c r="H147" s="88">
        <f aca="true" t="shared" si="84" ref="H147:AC147">IF(H139="PASS",1,0)</f>
        <v>0</v>
      </c>
      <c r="I147" s="88">
        <f t="shared" si="84"/>
        <v>0</v>
      </c>
      <c r="J147" s="88">
        <f t="shared" si="84"/>
        <v>0</v>
      </c>
      <c r="K147" s="97">
        <f t="shared" si="84"/>
        <v>0</v>
      </c>
      <c r="L147" s="97">
        <f t="shared" si="84"/>
        <v>0</v>
      </c>
      <c r="M147" s="88">
        <f t="shared" si="84"/>
        <v>0</v>
      </c>
      <c r="N147" s="88">
        <f t="shared" si="84"/>
        <v>0</v>
      </c>
      <c r="O147" s="88">
        <f t="shared" si="84"/>
        <v>0</v>
      </c>
      <c r="P147" s="88">
        <f t="shared" si="84"/>
        <v>0</v>
      </c>
      <c r="Q147" s="88">
        <f t="shared" si="84"/>
        <v>0</v>
      </c>
      <c r="R147" s="88">
        <f t="shared" si="84"/>
        <v>0</v>
      </c>
      <c r="S147" s="88">
        <f t="shared" si="84"/>
        <v>0</v>
      </c>
      <c r="T147" s="88">
        <f t="shared" si="84"/>
        <v>0</v>
      </c>
      <c r="U147" s="88">
        <f t="shared" si="84"/>
        <v>0</v>
      </c>
      <c r="V147" s="88">
        <f t="shared" si="84"/>
        <v>0</v>
      </c>
      <c r="W147" s="88">
        <f t="shared" si="84"/>
        <v>1</v>
      </c>
      <c r="X147" s="88">
        <f t="shared" si="84"/>
        <v>1</v>
      </c>
      <c r="Y147" s="88">
        <f t="shared" si="84"/>
        <v>0</v>
      </c>
      <c r="Z147" s="88">
        <f t="shared" si="84"/>
        <v>0</v>
      </c>
      <c r="AA147" s="88">
        <f t="shared" si="84"/>
        <v>0</v>
      </c>
      <c r="AB147" s="88">
        <f t="shared" si="84"/>
        <v>0</v>
      </c>
      <c r="AC147" s="88">
        <f t="shared" si="84"/>
        <v>0</v>
      </c>
    </row>
    <row r="148" spans="11:29" ht="13.5" thickBot="1">
      <c r="K148" s="75"/>
      <c r="L148" s="75"/>
      <c r="M148" s="75"/>
      <c r="AC148" s="1"/>
    </row>
    <row r="149" spans="5:29" ht="12.75">
      <c r="E149" s="76"/>
      <c r="F149" s="77" t="s">
        <v>75</v>
      </c>
      <c r="G149" s="78">
        <f aca="true" t="shared" si="85" ref="G149:AC154">ROUND(G184*16,0)/16</f>
        <v>3.375</v>
      </c>
      <c r="H149" s="78">
        <f t="shared" si="85"/>
        <v>3.5</v>
      </c>
      <c r="I149" s="78">
        <f t="shared" si="85"/>
        <v>3.4375</v>
      </c>
      <c r="J149" s="78">
        <f t="shared" si="85"/>
        <v>3.4375</v>
      </c>
      <c r="K149" s="78">
        <f t="shared" si="85"/>
        <v>3.625</v>
      </c>
      <c r="L149" s="78">
        <f t="shared" si="85"/>
        <v>3.6875</v>
      </c>
      <c r="M149" s="78">
        <f t="shared" si="85"/>
        <v>3.625</v>
      </c>
      <c r="N149" s="78">
        <f t="shared" si="85"/>
        <v>3.8125</v>
      </c>
      <c r="O149" s="78">
        <f t="shared" si="85"/>
        <v>3.9375</v>
      </c>
      <c r="P149" s="78">
        <f t="shared" si="85"/>
        <v>4.0625</v>
      </c>
      <c r="Q149" s="78">
        <f t="shared" si="85"/>
        <v>4.3125</v>
      </c>
      <c r="R149" s="78">
        <f t="shared" si="85"/>
        <v>4.75</v>
      </c>
      <c r="S149" s="78">
        <f t="shared" si="85"/>
        <v>5.25</v>
      </c>
      <c r="T149" s="78">
        <f t="shared" si="85"/>
        <v>5.3125</v>
      </c>
      <c r="U149" s="78">
        <f t="shared" si="85"/>
        <v>5.625</v>
      </c>
      <c r="V149" s="78">
        <f t="shared" si="85"/>
        <v>5.75</v>
      </c>
      <c r="W149" s="78">
        <f t="shared" si="85"/>
        <v>5.8125</v>
      </c>
      <c r="X149" s="78">
        <f t="shared" si="85"/>
        <v>6.75</v>
      </c>
      <c r="Y149" s="78">
        <f t="shared" si="85"/>
        <v>7.125</v>
      </c>
      <c r="Z149" s="78">
        <f t="shared" si="85"/>
        <v>7.0625</v>
      </c>
      <c r="AA149" s="78">
        <f t="shared" si="85"/>
        <v>7.625</v>
      </c>
      <c r="AB149" s="78">
        <f t="shared" si="85"/>
        <v>8.5625</v>
      </c>
      <c r="AC149" s="78">
        <f t="shared" si="85"/>
        <v>8.75</v>
      </c>
    </row>
    <row r="150" spans="5:29" ht="12.75">
      <c r="E150" s="79"/>
      <c r="F150" s="80" t="s">
        <v>76</v>
      </c>
      <c r="G150" s="78">
        <f t="shared" si="85"/>
        <v>3.75</v>
      </c>
      <c r="H150" s="78">
        <f t="shared" si="85"/>
        <v>3.875</v>
      </c>
      <c r="I150" s="78">
        <f t="shared" si="85"/>
        <v>3.8125</v>
      </c>
      <c r="J150" s="78">
        <f t="shared" si="85"/>
        <v>3.8125</v>
      </c>
      <c r="K150" s="78">
        <f t="shared" si="85"/>
        <v>4</v>
      </c>
      <c r="L150" s="78">
        <f t="shared" si="85"/>
        <v>4.0625</v>
      </c>
      <c r="M150" s="78">
        <f t="shared" si="85"/>
        <v>4</v>
      </c>
      <c r="N150" s="78">
        <f t="shared" si="85"/>
        <v>4.25</v>
      </c>
      <c r="O150" s="78">
        <f t="shared" si="85"/>
        <v>4.375</v>
      </c>
      <c r="P150" s="78">
        <f t="shared" si="85"/>
        <v>4.5625</v>
      </c>
      <c r="Q150" s="78">
        <f t="shared" si="85"/>
        <v>4.9375</v>
      </c>
      <c r="R150" s="78">
        <f t="shared" si="85"/>
        <v>5.375</v>
      </c>
      <c r="S150" s="78">
        <f t="shared" si="85"/>
        <v>6</v>
      </c>
      <c r="T150" s="78">
        <f t="shared" si="85"/>
        <v>6.0625</v>
      </c>
      <c r="U150" s="78">
        <f t="shared" si="85"/>
        <v>6.4375</v>
      </c>
      <c r="V150" s="78">
        <f t="shared" si="85"/>
        <v>6.6875</v>
      </c>
      <c r="W150" s="78">
        <f t="shared" si="85"/>
        <v>6.625</v>
      </c>
      <c r="X150" s="78">
        <f t="shared" si="85"/>
        <v>7.6875</v>
      </c>
      <c r="Y150" s="78">
        <f t="shared" si="85"/>
        <v>8.25</v>
      </c>
      <c r="Z150" s="78">
        <f t="shared" si="85"/>
        <v>7.8125</v>
      </c>
      <c r="AA150" s="78">
        <f t="shared" si="85"/>
        <v>8.5625</v>
      </c>
      <c r="AB150" s="78">
        <f t="shared" si="85"/>
        <v>9.6875</v>
      </c>
      <c r="AC150" s="78">
        <f t="shared" si="85"/>
        <v>9.9375</v>
      </c>
    </row>
    <row r="151" spans="5:29" ht="12.75">
      <c r="E151" s="81" t="s">
        <v>60</v>
      </c>
      <c r="F151" s="80" t="s">
        <v>77</v>
      </c>
      <c r="G151" s="78">
        <f t="shared" si="85"/>
        <v>3.375</v>
      </c>
      <c r="H151" s="78">
        <f t="shared" si="85"/>
        <v>3.5</v>
      </c>
      <c r="I151" s="78">
        <f t="shared" si="85"/>
        <v>3.4375</v>
      </c>
      <c r="J151" s="78">
        <f t="shared" si="85"/>
        <v>3.4375</v>
      </c>
      <c r="K151" s="78">
        <f t="shared" si="85"/>
        <v>3.625</v>
      </c>
      <c r="L151" s="78">
        <f t="shared" si="85"/>
        <v>3.6875</v>
      </c>
      <c r="M151" s="78">
        <f t="shared" si="85"/>
        <v>3.625</v>
      </c>
      <c r="N151" s="78">
        <f t="shared" si="85"/>
        <v>3.8125</v>
      </c>
      <c r="O151" s="78">
        <f t="shared" si="85"/>
        <v>3.9375</v>
      </c>
      <c r="P151" s="78">
        <f t="shared" si="85"/>
        <v>4</v>
      </c>
      <c r="Q151" s="78">
        <f t="shared" si="85"/>
        <v>4.25</v>
      </c>
      <c r="R151" s="78">
        <f t="shared" si="85"/>
        <v>4.75</v>
      </c>
      <c r="S151" s="78">
        <f t="shared" si="85"/>
        <v>5.25</v>
      </c>
      <c r="T151" s="78">
        <f t="shared" si="85"/>
        <v>5.3125</v>
      </c>
      <c r="U151" s="78">
        <f t="shared" si="85"/>
        <v>5.5</v>
      </c>
      <c r="V151" s="78">
        <f t="shared" si="85"/>
        <v>5.625</v>
      </c>
      <c r="W151" s="78">
        <f t="shared" si="85"/>
        <v>5.8125</v>
      </c>
      <c r="X151" s="78">
        <f t="shared" si="85"/>
        <v>7</v>
      </c>
      <c r="Y151" s="78">
        <f t="shared" si="85"/>
        <v>7.25</v>
      </c>
      <c r="Z151" s="78">
        <f t="shared" si="85"/>
        <v>7.625</v>
      </c>
      <c r="AA151" s="78">
        <f t="shared" si="85"/>
        <v>8.0625</v>
      </c>
      <c r="AB151" s="78">
        <f t="shared" si="85"/>
        <v>9</v>
      </c>
      <c r="AC151" s="78">
        <f t="shared" si="85"/>
        <v>9.0625</v>
      </c>
    </row>
    <row r="152" spans="5:29" ht="12.75">
      <c r="E152" s="79"/>
      <c r="F152" s="80" t="s">
        <v>78</v>
      </c>
      <c r="G152" s="78">
        <f t="shared" si="85"/>
        <v>3.5625</v>
      </c>
      <c r="H152" s="78">
        <f t="shared" si="85"/>
        <v>3.6875</v>
      </c>
      <c r="I152" s="78">
        <f t="shared" si="85"/>
        <v>3.625</v>
      </c>
      <c r="J152" s="78">
        <f t="shared" si="85"/>
        <v>3.625</v>
      </c>
      <c r="K152" s="78">
        <f t="shared" si="85"/>
        <v>3.8125</v>
      </c>
      <c r="L152" s="78">
        <f t="shared" si="85"/>
        <v>3.875</v>
      </c>
      <c r="M152" s="78">
        <f t="shared" si="85"/>
        <v>3.8125</v>
      </c>
      <c r="N152" s="78">
        <f t="shared" si="85"/>
        <v>4.0625</v>
      </c>
      <c r="O152" s="78">
        <f t="shared" si="85"/>
        <v>4.1875</v>
      </c>
      <c r="P152" s="78">
        <f t="shared" si="85"/>
        <v>4.25</v>
      </c>
      <c r="Q152" s="78">
        <f t="shared" si="85"/>
        <v>4.625</v>
      </c>
      <c r="R152" s="78">
        <f t="shared" si="85"/>
        <v>5.125</v>
      </c>
      <c r="S152" s="78">
        <f t="shared" si="85"/>
        <v>5.625</v>
      </c>
      <c r="T152" s="78">
        <f t="shared" si="85"/>
        <v>5.6875</v>
      </c>
      <c r="U152" s="78">
        <f t="shared" si="85"/>
        <v>6</v>
      </c>
      <c r="V152" s="78">
        <f t="shared" si="85"/>
        <v>6.125</v>
      </c>
      <c r="W152" s="78">
        <f t="shared" si="85"/>
        <v>6.3125</v>
      </c>
      <c r="X152" s="78">
        <f t="shared" si="85"/>
        <v>7.75</v>
      </c>
      <c r="Y152" s="78">
        <f t="shared" si="85"/>
        <v>8</v>
      </c>
      <c r="Z152" s="78">
        <f t="shared" si="85"/>
        <v>8.375</v>
      </c>
      <c r="AA152" s="78">
        <f t="shared" si="85"/>
        <v>8.8125</v>
      </c>
      <c r="AB152" s="78">
        <f t="shared" si="85"/>
        <v>10</v>
      </c>
      <c r="AC152" s="78">
        <f t="shared" si="85"/>
        <v>10.0625</v>
      </c>
    </row>
    <row r="153" spans="5:29" ht="12.75">
      <c r="E153" s="79"/>
      <c r="F153" s="80" t="s">
        <v>79</v>
      </c>
      <c r="G153" s="78">
        <f t="shared" si="85"/>
        <v>3.375</v>
      </c>
      <c r="H153" s="78">
        <f t="shared" si="85"/>
        <v>3.5</v>
      </c>
      <c r="I153" s="78">
        <f t="shared" si="85"/>
        <v>3.4375</v>
      </c>
      <c r="J153" s="78">
        <f t="shared" si="85"/>
        <v>3.4375</v>
      </c>
      <c r="K153" s="78">
        <f t="shared" si="85"/>
        <v>3.625</v>
      </c>
      <c r="L153" s="78">
        <f t="shared" si="85"/>
        <v>3.8125</v>
      </c>
      <c r="M153" s="78">
        <f t="shared" si="85"/>
        <v>3.75</v>
      </c>
      <c r="N153" s="78">
        <f t="shared" si="85"/>
        <v>3.9375</v>
      </c>
      <c r="O153" s="78">
        <f t="shared" si="85"/>
        <v>4.3125</v>
      </c>
      <c r="P153" s="78">
        <f t="shared" si="85"/>
        <v>4.5</v>
      </c>
      <c r="Q153" s="78">
        <f t="shared" si="85"/>
        <v>5.125</v>
      </c>
      <c r="R153" s="78">
        <f t="shared" si="85"/>
        <v>5.375</v>
      </c>
      <c r="S153" s="78">
        <f t="shared" si="85"/>
        <v>5.875</v>
      </c>
      <c r="T153" s="78">
        <f t="shared" si="85"/>
        <v>6.0625</v>
      </c>
      <c r="U153" s="78">
        <f t="shared" si="85"/>
        <v>6.5</v>
      </c>
      <c r="V153" s="78">
        <f t="shared" si="85"/>
        <v>7.25</v>
      </c>
      <c r="W153" s="78">
        <f t="shared" si="85"/>
        <v>7.4375</v>
      </c>
      <c r="X153" s="78">
        <f t="shared" si="85"/>
        <v>8.875</v>
      </c>
      <c r="Y153" s="78">
        <f t="shared" si="85"/>
        <v>9.875</v>
      </c>
      <c r="Z153" s="78">
        <f t="shared" si="85"/>
        <v>11</v>
      </c>
      <c r="AA153" s="78">
        <f t="shared" si="85"/>
        <v>11.1875</v>
      </c>
      <c r="AB153" s="78">
        <f t="shared" si="85"/>
        <v>12.75</v>
      </c>
      <c r="AC153" s="78">
        <f t="shared" si="85"/>
        <v>13.4375</v>
      </c>
    </row>
    <row r="154" spans="5:29" ht="12.75">
      <c r="E154" s="79"/>
      <c r="F154" s="80" t="s">
        <v>80</v>
      </c>
      <c r="G154" s="78">
        <f t="shared" si="85"/>
        <v>3.5625</v>
      </c>
      <c r="H154" s="78">
        <f t="shared" si="85"/>
        <v>3.6875</v>
      </c>
      <c r="I154" s="78">
        <f t="shared" si="85"/>
        <v>3.625</v>
      </c>
      <c r="J154" s="78">
        <f t="shared" si="85"/>
        <v>3.625</v>
      </c>
      <c r="K154" s="78">
        <f t="shared" si="85"/>
        <v>3.8125</v>
      </c>
      <c r="L154" s="78">
        <f t="shared" si="85"/>
        <v>4</v>
      </c>
      <c r="M154" s="78">
        <f t="shared" si="85"/>
        <v>3.9375</v>
      </c>
      <c r="N154" s="78">
        <f t="shared" si="85"/>
        <v>4.1875</v>
      </c>
      <c r="O154" s="78">
        <f t="shared" si="85"/>
        <v>4.5625</v>
      </c>
      <c r="P154" s="78">
        <f t="shared" si="85"/>
        <v>4.75</v>
      </c>
      <c r="Q154" s="78">
        <f t="shared" si="85"/>
        <v>5.5</v>
      </c>
      <c r="R154" s="78">
        <f t="shared" si="85"/>
        <v>5.75</v>
      </c>
      <c r="S154" s="78">
        <f t="shared" si="85"/>
        <v>6.25</v>
      </c>
      <c r="T154" s="78">
        <f t="shared" si="85"/>
        <v>6.4375</v>
      </c>
      <c r="U154" s="78">
        <f t="shared" si="85"/>
        <v>7</v>
      </c>
      <c r="V154" s="78">
        <f t="shared" si="85"/>
        <v>7.75</v>
      </c>
      <c r="W154" s="78">
        <f t="shared" si="85"/>
        <v>7.9375</v>
      </c>
      <c r="X154" s="78">
        <f t="shared" si="85"/>
        <v>9.625</v>
      </c>
      <c r="Y154" s="78">
        <f t="shared" si="85"/>
        <v>10.625</v>
      </c>
      <c r="Z154" s="78">
        <f t="shared" si="85"/>
        <v>11.75</v>
      </c>
      <c r="AA154" s="78">
        <f t="shared" si="85"/>
        <v>11.9375</v>
      </c>
      <c r="AB154" s="78">
        <f t="shared" si="85"/>
        <v>13.75</v>
      </c>
      <c r="AC154" s="78">
        <f t="shared" si="85"/>
        <v>14.4375</v>
      </c>
    </row>
    <row r="155" spans="5:6" ht="12.75">
      <c r="E155" s="51"/>
      <c r="F155" s="82"/>
    </row>
    <row r="156" spans="5:29" ht="12.75">
      <c r="E156" s="51"/>
      <c r="F156" s="80" t="s">
        <v>75</v>
      </c>
      <c r="G156" s="78">
        <f aca="true" t="shared" si="86" ref="G156:AC161">ROUND(G191*16,0)/16</f>
        <v>4.875</v>
      </c>
      <c r="H156" s="78">
        <f t="shared" si="86"/>
        <v>5.125</v>
      </c>
      <c r="I156" s="78">
        <f t="shared" si="86"/>
        <v>5.125</v>
      </c>
      <c r="J156" s="78">
        <f t="shared" si="86"/>
        <v>5.125</v>
      </c>
      <c r="K156" s="78">
        <f t="shared" si="86"/>
        <v>5.1875</v>
      </c>
      <c r="L156" s="78">
        <f t="shared" si="86"/>
        <v>5.375</v>
      </c>
      <c r="M156" s="78">
        <f t="shared" si="86"/>
        <v>5.25</v>
      </c>
      <c r="N156" s="78">
        <f t="shared" si="86"/>
        <v>5.4375</v>
      </c>
      <c r="O156" s="78">
        <f t="shared" si="86"/>
        <v>5.5625</v>
      </c>
      <c r="P156" s="78">
        <f t="shared" si="86"/>
        <v>5.6875</v>
      </c>
      <c r="Q156" s="78">
        <f t="shared" si="86"/>
        <v>6</v>
      </c>
      <c r="R156" s="78">
        <f t="shared" si="86"/>
        <v>6.5</v>
      </c>
      <c r="S156" s="78">
        <f t="shared" si="86"/>
        <v>7.125</v>
      </c>
      <c r="T156" s="78">
        <f t="shared" si="86"/>
        <v>7.25</v>
      </c>
      <c r="U156" s="78">
        <f t="shared" si="86"/>
        <v>7.5</v>
      </c>
      <c r="V156" s="78">
        <f t="shared" si="86"/>
        <v>7.6875</v>
      </c>
      <c r="W156" s="78">
        <f t="shared" si="86"/>
        <v>7.5625</v>
      </c>
      <c r="X156" s="78">
        <f t="shared" si="86"/>
        <v>8.75</v>
      </c>
      <c r="Y156" s="78">
        <f t="shared" si="86"/>
        <v>9.375</v>
      </c>
      <c r="Z156" s="78">
        <f t="shared" si="86"/>
        <v>8.75</v>
      </c>
      <c r="AA156" s="78">
        <f t="shared" si="86"/>
        <v>9.5625</v>
      </c>
      <c r="AB156" s="78">
        <f t="shared" si="86"/>
        <v>10.875</v>
      </c>
      <c r="AC156" s="78">
        <f t="shared" si="86"/>
        <v>11.1875</v>
      </c>
    </row>
    <row r="157" spans="5:29" ht="12.75">
      <c r="E157" s="51"/>
      <c r="F157" s="80" t="s">
        <v>76</v>
      </c>
      <c r="G157" s="78">
        <f t="shared" si="86"/>
        <v>5.25</v>
      </c>
      <c r="H157" s="78">
        <f t="shared" si="86"/>
        <v>5.5</v>
      </c>
      <c r="I157" s="78">
        <f t="shared" si="86"/>
        <v>5.5</v>
      </c>
      <c r="J157" s="78">
        <f t="shared" si="86"/>
        <v>5.5</v>
      </c>
      <c r="K157" s="78">
        <f t="shared" si="86"/>
        <v>5.5625</v>
      </c>
      <c r="L157" s="78">
        <f t="shared" si="86"/>
        <v>5.75</v>
      </c>
      <c r="M157" s="78">
        <f t="shared" si="86"/>
        <v>5.625</v>
      </c>
      <c r="N157" s="78">
        <f t="shared" si="86"/>
        <v>5.875</v>
      </c>
      <c r="O157" s="78">
        <f t="shared" si="86"/>
        <v>6</v>
      </c>
      <c r="P157" s="78">
        <f t="shared" si="86"/>
        <v>6.1875</v>
      </c>
      <c r="Q157" s="78">
        <f t="shared" si="86"/>
        <v>6.625</v>
      </c>
      <c r="R157" s="78">
        <f t="shared" si="86"/>
        <v>7.125</v>
      </c>
      <c r="S157" s="78">
        <f t="shared" si="86"/>
        <v>7.875</v>
      </c>
      <c r="T157" s="78">
        <f t="shared" si="86"/>
        <v>8</v>
      </c>
      <c r="U157" s="78">
        <f t="shared" si="86"/>
        <v>8.5</v>
      </c>
      <c r="V157" s="78">
        <f t="shared" si="86"/>
        <v>8.6875</v>
      </c>
      <c r="W157" s="78">
        <f t="shared" si="86"/>
        <v>8.5625</v>
      </c>
      <c r="X157" s="78">
        <f t="shared" si="86"/>
        <v>10.125</v>
      </c>
      <c r="Y157" s="78">
        <f t="shared" si="86"/>
        <v>10.75</v>
      </c>
      <c r="Z157" s="78">
        <f t="shared" si="86"/>
        <v>10.25</v>
      </c>
      <c r="AA157" s="78">
        <f t="shared" si="86"/>
        <v>11.0625</v>
      </c>
      <c r="AB157" s="78">
        <f t="shared" si="86"/>
        <v>12.625</v>
      </c>
      <c r="AC157" s="78">
        <f t="shared" si="86"/>
        <v>12.9375</v>
      </c>
    </row>
    <row r="158" spans="5:29" ht="12.75">
      <c r="E158" s="81" t="s">
        <v>68</v>
      </c>
      <c r="F158" s="80" t="s">
        <v>77</v>
      </c>
      <c r="G158" s="78">
        <f t="shared" si="86"/>
        <v>4.875</v>
      </c>
      <c r="H158" s="78">
        <f t="shared" si="86"/>
        <v>5.125</v>
      </c>
      <c r="I158" s="78">
        <f t="shared" si="86"/>
        <v>5.125</v>
      </c>
      <c r="J158" s="78">
        <f t="shared" si="86"/>
        <v>5.125</v>
      </c>
      <c r="K158" s="78">
        <f t="shared" si="86"/>
        <v>5.1875</v>
      </c>
      <c r="L158" s="78">
        <f t="shared" si="86"/>
        <v>5.375</v>
      </c>
      <c r="M158" s="78">
        <f t="shared" si="86"/>
        <v>5.25</v>
      </c>
      <c r="N158" s="78">
        <f t="shared" si="86"/>
        <v>5.4375</v>
      </c>
      <c r="O158" s="78">
        <f t="shared" si="86"/>
        <v>5.5625</v>
      </c>
      <c r="P158" s="78">
        <f t="shared" si="86"/>
        <v>5.625</v>
      </c>
      <c r="Q158" s="78">
        <f t="shared" si="86"/>
        <v>5.9375</v>
      </c>
      <c r="R158" s="78">
        <f t="shared" si="86"/>
        <v>6.5</v>
      </c>
      <c r="S158" s="78">
        <f t="shared" si="86"/>
        <v>7.125</v>
      </c>
      <c r="T158" s="78">
        <f t="shared" si="86"/>
        <v>7.25</v>
      </c>
      <c r="U158" s="78">
        <f t="shared" si="86"/>
        <v>7.375</v>
      </c>
      <c r="V158" s="78">
        <f t="shared" si="86"/>
        <v>7.5625</v>
      </c>
      <c r="W158" s="78">
        <f t="shared" si="86"/>
        <v>7.5625</v>
      </c>
      <c r="X158" s="78">
        <f t="shared" si="86"/>
        <v>8.75</v>
      </c>
      <c r="Y158" s="78">
        <f t="shared" si="86"/>
        <v>9.375</v>
      </c>
      <c r="Z158" s="78">
        <f t="shared" si="86"/>
        <v>8.75</v>
      </c>
      <c r="AA158" s="78">
        <f t="shared" si="86"/>
        <v>9.5625</v>
      </c>
      <c r="AB158" s="78">
        <f t="shared" si="86"/>
        <v>10.875</v>
      </c>
      <c r="AC158" s="78">
        <f t="shared" si="86"/>
        <v>11.1875</v>
      </c>
    </row>
    <row r="159" spans="5:29" ht="12.75">
      <c r="E159" s="51"/>
      <c r="F159" s="80" t="s">
        <v>78</v>
      </c>
      <c r="G159" s="78">
        <f t="shared" si="86"/>
        <v>5.0625</v>
      </c>
      <c r="H159" s="78">
        <f t="shared" si="86"/>
        <v>5.3125</v>
      </c>
      <c r="I159" s="78">
        <f t="shared" si="86"/>
        <v>5.3125</v>
      </c>
      <c r="J159" s="78">
        <f t="shared" si="86"/>
        <v>5.3125</v>
      </c>
      <c r="K159" s="78">
        <f t="shared" si="86"/>
        <v>5.375</v>
      </c>
      <c r="L159" s="78">
        <f t="shared" si="86"/>
        <v>5.5625</v>
      </c>
      <c r="M159" s="78">
        <f t="shared" si="86"/>
        <v>5.4375</v>
      </c>
      <c r="N159" s="78">
        <f t="shared" si="86"/>
        <v>5.6875</v>
      </c>
      <c r="O159" s="78">
        <f t="shared" si="86"/>
        <v>5.8125</v>
      </c>
      <c r="P159" s="78">
        <f t="shared" si="86"/>
        <v>5.875</v>
      </c>
      <c r="Q159" s="78">
        <f t="shared" si="86"/>
        <v>6.3125</v>
      </c>
      <c r="R159" s="78">
        <f t="shared" si="86"/>
        <v>6.875</v>
      </c>
      <c r="S159" s="78">
        <f t="shared" si="86"/>
        <v>7.5</v>
      </c>
      <c r="T159" s="78">
        <f t="shared" si="86"/>
        <v>7.625</v>
      </c>
      <c r="U159" s="78">
        <f t="shared" si="86"/>
        <v>7.875</v>
      </c>
      <c r="V159" s="78">
        <f t="shared" si="86"/>
        <v>8.0625</v>
      </c>
      <c r="W159" s="78">
        <f t="shared" si="86"/>
        <v>8.0625</v>
      </c>
      <c r="X159" s="78">
        <f t="shared" si="86"/>
        <v>9.5</v>
      </c>
      <c r="Y159" s="78">
        <f t="shared" si="86"/>
        <v>10.125</v>
      </c>
      <c r="Z159" s="78">
        <f t="shared" si="86"/>
        <v>9.5</v>
      </c>
      <c r="AA159" s="78">
        <f t="shared" si="86"/>
        <v>10.3125</v>
      </c>
      <c r="AB159" s="78">
        <f t="shared" si="86"/>
        <v>11.875</v>
      </c>
      <c r="AC159" s="78">
        <f t="shared" si="86"/>
        <v>12.1875</v>
      </c>
    </row>
    <row r="160" spans="5:29" ht="12.75">
      <c r="E160" s="51"/>
      <c r="F160" s="80" t="s">
        <v>79</v>
      </c>
      <c r="G160" s="78">
        <f t="shared" si="86"/>
        <v>4.875</v>
      </c>
      <c r="H160" s="78">
        <f t="shared" si="86"/>
        <v>5.125</v>
      </c>
      <c r="I160" s="78">
        <f t="shared" si="86"/>
        <v>5.125</v>
      </c>
      <c r="J160" s="78">
        <f t="shared" si="86"/>
        <v>5.125</v>
      </c>
      <c r="K160" s="78">
        <f t="shared" si="86"/>
        <v>5.1875</v>
      </c>
      <c r="L160" s="78">
        <f t="shared" si="86"/>
        <v>5.5</v>
      </c>
      <c r="M160" s="78">
        <f t="shared" si="86"/>
        <v>5.375</v>
      </c>
      <c r="N160" s="78">
        <f t="shared" si="86"/>
        <v>5.5625</v>
      </c>
      <c r="O160" s="78">
        <f t="shared" si="86"/>
        <v>5.9375</v>
      </c>
      <c r="P160" s="78">
        <f t="shared" si="86"/>
        <v>6.125</v>
      </c>
      <c r="Q160" s="78">
        <f t="shared" si="86"/>
        <v>6.8125</v>
      </c>
      <c r="R160" s="78">
        <f t="shared" si="86"/>
        <v>7.125</v>
      </c>
      <c r="S160" s="78">
        <f t="shared" si="86"/>
        <v>7.75</v>
      </c>
      <c r="T160" s="78">
        <f t="shared" si="86"/>
        <v>8</v>
      </c>
      <c r="U160" s="78">
        <f t="shared" si="86"/>
        <v>8.375</v>
      </c>
      <c r="V160" s="78">
        <f t="shared" si="86"/>
        <v>9.1875</v>
      </c>
      <c r="W160" s="78">
        <f t="shared" si="86"/>
        <v>9.1875</v>
      </c>
      <c r="X160" s="78">
        <f t="shared" si="86"/>
        <v>10.625</v>
      </c>
      <c r="Y160" s="78">
        <f t="shared" si="86"/>
        <v>12</v>
      </c>
      <c r="Z160" s="78">
        <f t="shared" si="86"/>
        <v>12.125</v>
      </c>
      <c r="AA160" s="78">
        <f t="shared" si="86"/>
        <v>12.6875</v>
      </c>
      <c r="AB160" s="78">
        <f t="shared" si="86"/>
        <v>14.625</v>
      </c>
      <c r="AC160" s="78">
        <f t="shared" si="86"/>
        <v>15.5625</v>
      </c>
    </row>
    <row r="161" spans="5:29" ht="12.75">
      <c r="E161" s="51"/>
      <c r="F161" s="80" t="s">
        <v>80</v>
      </c>
      <c r="G161" s="78">
        <f t="shared" si="86"/>
        <v>5.0625</v>
      </c>
      <c r="H161" s="78">
        <f t="shared" si="86"/>
        <v>5.3125</v>
      </c>
      <c r="I161" s="78">
        <f t="shared" si="86"/>
        <v>5.3125</v>
      </c>
      <c r="J161" s="78">
        <f t="shared" si="86"/>
        <v>5.3125</v>
      </c>
      <c r="K161" s="78">
        <f t="shared" si="86"/>
        <v>5.375</v>
      </c>
      <c r="L161" s="78">
        <f t="shared" si="86"/>
        <v>5.6875</v>
      </c>
      <c r="M161" s="78">
        <f t="shared" si="86"/>
        <v>5.5625</v>
      </c>
      <c r="N161" s="78">
        <f t="shared" si="86"/>
        <v>5.8125</v>
      </c>
      <c r="O161" s="78">
        <f t="shared" si="86"/>
        <v>6.1875</v>
      </c>
      <c r="P161" s="78">
        <f t="shared" si="86"/>
        <v>6.375</v>
      </c>
      <c r="Q161" s="78">
        <f t="shared" si="86"/>
        <v>7.1875</v>
      </c>
      <c r="R161" s="78">
        <f t="shared" si="86"/>
        <v>7.5</v>
      </c>
      <c r="S161" s="78">
        <f t="shared" si="86"/>
        <v>8.125</v>
      </c>
      <c r="T161" s="78">
        <f t="shared" si="86"/>
        <v>8.375</v>
      </c>
      <c r="U161" s="78">
        <f t="shared" si="86"/>
        <v>8.875</v>
      </c>
      <c r="V161" s="78">
        <f t="shared" si="86"/>
        <v>9.6875</v>
      </c>
      <c r="W161" s="78">
        <f t="shared" si="86"/>
        <v>9.6875</v>
      </c>
      <c r="X161" s="78">
        <f t="shared" si="86"/>
        <v>11.375</v>
      </c>
      <c r="Y161" s="78">
        <f t="shared" si="86"/>
        <v>12.75</v>
      </c>
      <c r="Z161" s="78">
        <f t="shared" si="86"/>
        <v>12.875</v>
      </c>
      <c r="AA161" s="78">
        <f t="shared" si="86"/>
        <v>13.4375</v>
      </c>
      <c r="AB161" s="78">
        <f t="shared" si="86"/>
        <v>15.625</v>
      </c>
      <c r="AC161" s="78">
        <f t="shared" si="86"/>
        <v>16.5625</v>
      </c>
    </row>
    <row r="162" spans="5:6" ht="12.75">
      <c r="E162" s="51"/>
      <c r="F162" s="82"/>
    </row>
    <row r="163" spans="5:29" ht="12.75">
      <c r="E163" s="51"/>
      <c r="F163" s="80" t="s">
        <v>75</v>
      </c>
      <c r="G163" s="78">
        <f aca="true" t="shared" si="87" ref="G163:AC168">ROUND(G198*16,0)/16</f>
        <v>6.4375</v>
      </c>
      <c r="H163" s="78">
        <f t="shared" si="87"/>
        <v>6.8125</v>
      </c>
      <c r="I163" s="78">
        <f t="shared" si="87"/>
        <v>6.75</v>
      </c>
      <c r="J163" s="78">
        <f t="shared" si="87"/>
        <v>6.75</v>
      </c>
      <c r="K163" s="78">
        <f t="shared" si="87"/>
        <v>6.8125</v>
      </c>
      <c r="L163" s="78">
        <f t="shared" si="87"/>
        <v>7.0625</v>
      </c>
      <c r="M163" s="78">
        <f t="shared" si="87"/>
        <v>6.9375</v>
      </c>
      <c r="N163" s="78">
        <f t="shared" si="87"/>
        <v>7.0625</v>
      </c>
      <c r="O163" s="78">
        <f t="shared" si="87"/>
        <v>7.125</v>
      </c>
      <c r="P163" s="78">
        <f t="shared" si="87"/>
        <v>7.375</v>
      </c>
      <c r="Q163" s="78">
        <f t="shared" si="87"/>
        <v>7.625</v>
      </c>
      <c r="R163" s="78">
        <f t="shared" si="87"/>
        <v>8.3125</v>
      </c>
      <c r="S163" s="78">
        <f t="shared" si="87"/>
        <v>9</v>
      </c>
      <c r="T163" s="78">
        <f t="shared" si="87"/>
        <v>9.1875</v>
      </c>
      <c r="U163" s="78">
        <f t="shared" si="87"/>
        <v>9.375</v>
      </c>
      <c r="V163" s="78">
        <f t="shared" si="87"/>
        <v>9.6875</v>
      </c>
      <c r="W163" s="78">
        <f t="shared" si="87"/>
        <v>9.375</v>
      </c>
      <c r="X163" s="78">
        <f t="shared" si="87"/>
        <v>10.6875</v>
      </c>
      <c r="Y163" s="78">
        <f t="shared" si="87"/>
        <v>11.625</v>
      </c>
      <c r="Z163" s="78">
        <f t="shared" si="87"/>
        <v>10.4375</v>
      </c>
      <c r="AA163" s="78">
        <f t="shared" si="87"/>
        <v>11.4375</v>
      </c>
      <c r="AB163" s="78">
        <f t="shared" si="87"/>
        <v>13.125</v>
      </c>
      <c r="AC163" s="78">
        <f t="shared" si="87"/>
        <v>13.6875</v>
      </c>
    </row>
    <row r="164" spans="5:29" ht="12.75">
      <c r="E164" s="51"/>
      <c r="F164" s="80" t="s">
        <v>76</v>
      </c>
      <c r="G164" s="78">
        <f t="shared" si="87"/>
        <v>6.8125</v>
      </c>
      <c r="H164" s="78">
        <f t="shared" si="87"/>
        <v>7.1875</v>
      </c>
      <c r="I164" s="78">
        <f t="shared" si="87"/>
        <v>7.125</v>
      </c>
      <c r="J164" s="78">
        <f t="shared" si="87"/>
        <v>7.125</v>
      </c>
      <c r="K164" s="78">
        <f t="shared" si="87"/>
        <v>7.1875</v>
      </c>
      <c r="L164" s="78">
        <f t="shared" si="87"/>
        <v>7.4375</v>
      </c>
      <c r="M164" s="78">
        <f t="shared" si="87"/>
        <v>7.3125</v>
      </c>
      <c r="N164" s="78">
        <f t="shared" si="87"/>
        <v>7.5</v>
      </c>
      <c r="O164" s="78">
        <f t="shared" si="87"/>
        <v>7.5625</v>
      </c>
      <c r="P164" s="78">
        <f t="shared" si="87"/>
        <v>7.875</v>
      </c>
      <c r="Q164" s="78">
        <f t="shared" si="87"/>
        <v>8.25</v>
      </c>
      <c r="R164" s="78">
        <f t="shared" si="87"/>
        <v>8.9375</v>
      </c>
      <c r="S164" s="78">
        <f t="shared" si="87"/>
        <v>9.75</v>
      </c>
      <c r="T164" s="78">
        <f t="shared" si="87"/>
        <v>9.9375</v>
      </c>
      <c r="U164" s="78">
        <f t="shared" si="87"/>
        <v>10.375</v>
      </c>
      <c r="V164" s="78">
        <f t="shared" si="87"/>
        <v>10.6875</v>
      </c>
      <c r="W164" s="78">
        <f t="shared" si="87"/>
        <v>10.375</v>
      </c>
      <c r="X164" s="78">
        <f t="shared" si="87"/>
        <v>12.0625</v>
      </c>
      <c r="Y164" s="78">
        <f t="shared" si="87"/>
        <v>13</v>
      </c>
      <c r="Z164" s="78">
        <f t="shared" si="87"/>
        <v>11.9375</v>
      </c>
      <c r="AA164" s="78">
        <f t="shared" si="87"/>
        <v>12.9375</v>
      </c>
      <c r="AB164" s="78">
        <f t="shared" si="87"/>
        <v>14.875</v>
      </c>
      <c r="AC164" s="78">
        <f t="shared" si="87"/>
        <v>15.4375</v>
      </c>
    </row>
    <row r="165" spans="5:29" ht="12.75">
      <c r="E165" s="81" t="s">
        <v>70</v>
      </c>
      <c r="F165" s="80" t="s">
        <v>77</v>
      </c>
      <c r="G165" s="78">
        <f t="shared" si="87"/>
        <v>6.4375</v>
      </c>
      <c r="H165" s="78">
        <f t="shared" si="87"/>
        <v>6.8125</v>
      </c>
      <c r="I165" s="78">
        <f t="shared" si="87"/>
        <v>6.75</v>
      </c>
      <c r="J165" s="78">
        <f t="shared" si="87"/>
        <v>6.75</v>
      </c>
      <c r="K165" s="78">
        <f t="shared" si="87"/>
        <v>6.8125</v>
      </c>
      <c r="L165" s="78">
        <f t="shared" si="87"/>
        <v>7.0625</v>
      </c>
      <c r="M165" s="78">
        <f t="shared" si="87"/>
        <v>6.9375</v>
      </c>
      <c r="N165" s="78">
        <f t="shared" si="87"/>
        <v>7.0625</v>
      </c>
      <c r="O165" s="78">
        <f t="shared" si="87"/>
        <v>7.125</v>
      </c>
      <c r="P165" s="78">
        <f t="shared" si="87"/>
        <v>7.3125</v>
      </c>
      <c r="Q165" s="78">
        <f t="shared" si="87"/>
        <v>7.5625</v>
      </c>
      <c r="R165" s="78">
        <f t="shared" si="87"/>
        <v>8.3125</v>
      </c>
      <c r="S165" s="78">
        <f t="shared" si="87"/>
        <v>9</v>
      </c>
      <c r="T165" s="78">
        <f t="shared" si="87"/>
        <v>9.1875</v>
      </c>
      <c r="U165" s="78">
        <f t="shared" si="87"/>
        <v>9.25</v>
      </c>
      <c r="V165" s="78">
        <f t="shared" si="87"/>
        <v>9.5625</v>
      </c>
      <c r="W165" s="78">
        <f t="shared" si="87"/>
        <v>9.375</v>
      </c>
      <c r="X165" s="78">
        <f t="shared" si="87"/>
        <v>10.6875</v>
      </c>
      <c r="Y165" s="78">
        <f t="shared" si="87"/>
        <v>11.625</v>
      </c>
      <c r="Z165" s="78">
        <f t="shared" si="87"/>
        <v>10.4375</v>
      </c>
      <c r="AA165" s="78">
        <f t="shared" si="87"/>
        <v>11.4375</v>
      </c>
      <c r="AB165" s="78">
        <f t="shared" si="87"/>
        <v>13.125</v>
      </c>
      <c r="AC165" s="78">
        <f t="shared" si="87"/>
        <v>13.6875</v>
      </c>
    </row>
    <row r="166" spans="5:29" ht="12.75">
      <c r="E166" s="51"/>
      <c r="F166" s="80" t="s">
        <v>78</v>
      </c>
      <c r="G166" s="78">
        <f t="shared" si="87"/>
        <v>6.625</v>
      </c>
      <c r="H166" s="78">
        <f t="shared" si="87"/>
        <v>7</v>
      </c>
      <c r="I166" s="78">
        <f t="shared" si="87"/>
        <v>6.9375</v>
      </c>
      <c r="J166" s="78">
        <f t="shared" si="87"/>
        <v>6.9375</v>
      </c>
      <c r="K166" s="78">
        <f t="shared" si="87"/>
        <v>7</v>
      </c>
      <c r="L166" s="78">
        <f t="shared" si="87"/>
        <v>7.25</v>
      </c>
      <c r="M166" s="78">
        <f t="shared" si="87"/>
        <v>7.125</v>
      </c>
      <c r="N166" s="78">
        <f t="shared" si="87"/>
        <v>7.3125</v>
      </c>
      <c r="O166" s="78">
        <f t="shared" si="87"/>
        <v>7.375</v>
      </c>
      <c r="P166" s="78">
        <f t="shared" si="87"/>
        <v>7.5625</v>
      </c>
      <c r="Q166" s="78">
        <f t="shared" si="87"/>
        <v>7.9375</v>
      </c>
      <c r="R166" s="78">
        <f t="shared" si="87"/>
        <v>8.6875</v>
      </c>
      <c r="S166" s="78">
        <f t="shared" si="87"/>
        <v>9.375</v>
      </c>
      <c r="T166" s="78">
        <f t="shared" si="87"/>
        <v>9.5625</v>
      </c>
      <c r="U166" s="78">
        <f t="shared" si="87"/>
        <v>9.75</v>
      </c>
      <c r="V166" s="78">
        <f t="shared" si="87"/>
        <v>10.0625</v>
      </c>
      <c r="W166" s="78">
        <f t="shared" si="87"/>
        <v>9.875</v>
      </c>
      <c r="X166" s="78">
        <f t="shared" si="87"/>
        <v>11.4375</v>
      </c>
      <c r="Y166" s="78">
        <f t="shared" si="87"/>
        <v>12.375</v>
      </c>
      <c r="Z166" s="78">
        <f t="shared" si="87"/>
        <v>11.1875</v>
      </c>
      <c r="AA166" s="78">
        <f t="shared" si="87"/>
        <v>12.1875</v>
      </c>
      <c r="AB166" s="78">
        <f t="shared" si="87"/>
        <v>14.125</v>
      </c>
      <c r="AC166" s="78">
        <f t="shared" si="87"/>
        <v>14.6875</v>
      </c>
    </row>
    <row r="167" spans="5:29" ht="12.75">
      <c r="E167" s="51"/>
      <c r="F167" s="80" t="s">
        <v>79</v>
      </c>
      <c r="G167" s="78">
        <f t="shared" si="87"/>
        <v>6.4375</v>
      </c>
      <c r="H167" s="78">
        <f t="shared" si="87"/>
        <v>6.8125</v>
      </c>
      <c r="I167" s="78">
        <f t="shared" si="87"/>
        <v>6.75</v>
      </c>
      <c r="J167" s="78">
        <f t="shared" si="87"/>
        <v>6.75</v>
      </c>
      <c r="K167" s="78">
        <f t="shared" si="87"/>
        <v>6.8125</v>
      </c>
      <c r="L167" s="78">
        <f t="shared" si="87"/>
        <v>7.1875</v>
      </c>
      <c r="M167" s="78">
        <f t="shared" si="87"/>
        <v>7.0625</v>
      </c>
      <c r="N167" s="78">
        <f t="shared" si="87"/>
        <v>7.1875</v>
      </c>
      <c r="O167" s="78">
        <f t="shared" si="87"/>
        <v>7.5</v>
      </c>
      <c r="P167" s="78">
        <f t="shared" si="87"/>
        <v>7.8125</v>
      </c>
      <c r="Q167" s="78">
        <f t="shared" si="87"/>
        <v>8.4375</v>
      </c>
      <c r="R167" s="78">
        <f t="shared" si="87"/>
        <v>8.9375</v>
      </c>
      <c r="S167" s="78">
        <f t="shared" si="87"/>
        <v>9.625</v>
      </c>
      <c r="T167" s="78">
        <f t="shared" si="87"/>
        <v>9.9375</v>
      </c>
      <c r="U167" s="78">
        <f t="shared" si="87"/>
        <v>10.25</v>
      </c>
      <c r="V167" s="78">
        <f t="shared" si="87"/>
        <v>11.1875</v>
      </c>
      <c r="W167" s="78">
        <f t="shared" si="87"/>
        <v>11</v>
      </c>
      <c r="X167" s="78">
        <f t="shared" si="87"/>
        <v>12.5625</v>
      </c>
      <c r="Y167" s="78">
        <f t="shared" si="87"/>
        <v>14.25</v>
      </c>
      <c r="Z167" s="78">
        <f t="shared" si="87"/>
        <v>13.8125</v>
      </c>
      <c r="AA167" s="78">
        <f t="shared" si="87"/>
        <v>14.5625</v>
      </c>
      <c r="AB167" s="78">
        <f t="shared" si="87"/>
        <v>16.875</v>
      </c>
      <c r="AC167" s="78">
        <f t="shared" si="87"/>
        <v>18.0625</v>
      </c>
    </row>
    <row r="168" spans="5:29" ht="12.75">
      <c r="E168" s="51"/>
      <c r="F168" s="80" t="s">
        <v>80</v>
      </c>
      <c r="G168" s="78">
        <f t="shared" si="87"/>
        <v>6.625</v>
      </c>
      <c r="H168" s="78">
        <f t="shared" si="87"/>
        <v>7</v>
      </c>
      <c r="I168" s="78">
        <f t="shared" si="87"/>
        <v>6.9375</v>
      </c>
      <c r="J168" s="78">
        <f t="shared" si="87"/>
        <v>6.9375</v>
      </c>
      <c r="K168" s="78">
        <f t="shared" si="87"/>
        <v>7</v>
      </c>
      <c r="L168" s="78">
        <f t="shared" si="87"/>
        <v>7.375</v>
      </c>
      <c r="M168" s="78">
        <f t="shared" si="87"/>
        <v>7.25</v>
      </c>
      <c r="N168" s="78">
        <f t="shared" si="87"/>
        <v>7.4375</v>
      </c>
      <c r="O168" s="78">
        <f t="shared" si="87"/>
        <v>7.75</v>
      </c>
      <c r="P168" s="78">
        <f t="shared" si="87"/>
        <v>8.0625</v>
      </c>
      <c r="Q168" s="78">
        <f t="shared" si="87"/>
        <v>8.8125</v>
      </c>
      <c r="R168" s="78">
        <f t="shared" si="87"/>
        <v>9.3125</v>
      </c>
      <c r="S168" s="78">
        <f t="shared" si="87"/>
        <v>10</v>
      </c>
      <c r="T168" s="78">
        <f t="shared" si="87"/>
        <v>10.3125</v>
      </c>
      <c r="U168" s="78">
        <f t="shared" si="87"/>
        <v>10.75</v>
      </c>
      <c r="V168" s="78">
        <f t="shared" si="87"/>
        <v>11.6875</v>
      </c>
      <c r="W168" s="78">
        <f t="shared" si="87"/>
        <v>11.5</v>
      </c>
      <c r="X168" s="78">
        <f t="shared" si="87"/>
        <v>13.3125</v>
      </c>
      <c r="Y168" s="78">
        <f t="shared" si="87"/>
        <v>15</v>
      </c>
      <c r="Z168" s="78">
        <f t="shared" si="87"/>
        <v>14.5625</v>
      </c>
      <c r="AA168" s="78">
        <f t="shared" si="87"/>
        <v>15.3125</v>
      </c>
      <c r="AB168" s="78">
        <f t="shared" si="87"/>
        <v>17.875</v>
      </c>
      <c r="AC168" s="78">
        <f t="shared" si="87"/>
        <v>19.0625</v>
      </c>
    </row>
    <row r="169" spans="5:6" ht="12.75">
      <c r="E169" s="51"/>
      <c r="F169" s="82"/>
    </row>
    <row r="170" spans="5:29" ht="12.75">
      <c r="E170" s="51"/>
      <c r="F170" s="80" t="s">
        <v>75</v>
      </c>
      <c r="G170" s="78">
        <f aca="true" t="shared" si="88" ref="G170:AC175">ROUND(G205*16,0)/16</f>
        <v>7.9375</v>
      </c>
      <c r="H170" s="78">
        <f t="shared" si="88"/>
        <v>8.4375</v>
      </c>
      <c r="I170" s="78">
        <f t="shared" si="88"/>
        <v>8.4375</v>
      </c>
      <c r="J170" s="78">
        <f t="shared" si="88"/>
        <v>8.375</v>
      </c>
      <c r="K170" s="78">
        <f t="shared" si="88"/>
        <v>8.4375</v>
      </c>
      <c r="L170" s="78">
        <f t="shared" si="88"/>
        <v>8.6875</v>
      </c>
      <c r="M170" s="78">
        <f t="shared" si="88"/>
        <v>8.5625</v>
      </c>
      <c r="N170" s="78">
        <f t="shared" si="88"/>
        <v>8.6875</v>
      </c>
      <c r="O170" s="78">
        <f t="shared" si="88"/>
        <v>8.75</v>
      </c>
      <c r="P170" s="78">
        <f t="shared" si="88"/>
        <v>9.0625</v>
      </c>
      <c r="Q170" s="78">
        <f t="shared" si="88"/>
        <v>9.25</v>
      </c>
      <c r="R170" s="78">
        <f t="shared" si="88"/>
        <v>10.0625</v>
      </c>
      <c r="S170" s="78">
        <f t="shared" si="88"/>
        <v>10.875</v>
      </c>
      <c r="T170" s="78">
        <f t="shared" si="88"/>
        <v>11.1875</v>
      </c>
      <c r="U170" s="78">
        <f t="shared" si="88"/>
        <v>11.25</v>
      </c>
      <c r="V170" s="78">
        <f t="shared" si="88"/>
        <v>11.6875</v>
      </c>
      <c r="W170" s="78">
        <f t="shared" si="88"/>
        <v>11.1875</v>
      </c>
      <c r="X170" s="78">
        <f t="shared" si="88"/>
        <v>12.6875</v>
      </c>
      <c r="Y170" s="78">
        <f t="shared" si="88"/>
        <v>13.875</v>
      </c>
      <c r="Z170" s="78">
        <f t="shared" si="88"/>
        <v>12.125</v>
      </c>
      <c r="AA170" s="78">
        <f t="shared" si="88"/>
        <v>13.375</v>
      </c>
      <c r="AB170" s="78">
        <f t="shared" si="88"/>
        <v>15.4375</v>
      </c>
      <c r="AC170" s="78">
        <f t="shared" si="88"/>
        <v>16.125</v>
      </c>
    </row>
    <row r="171" spans="5:29" ht="12.75">
      <c r="E171" s="51"/>
      <c r="F171" s="80" t="s">
        <v>76</v>
      </c>
      <c r="G171" s="78">
        <f t="shared" si="88"/>
        <v>8.3125</v>
      </c>
      <c r="H171" s="78">
        <f t="shared" si="88"/>
        <v>8.8125</v>
      </c>
      <c r="I171" s="78">
        <f t="shared" si="88"/>
        <v>8.8125</v>
      </c>
      <c r="J171" s="78">
        <f t="shared" si="88"/>
        <v>8.75</v>
      </c>
      <c r="K171" s="78">
        <f t="shared" si="88"/>
        <v>8.8125</v>
      </c>
      <c r="L171" s="78">
        <f t="shared" si="88"/>
        <v>9.0625</v>
      </c>
      <c r="M171" s="78">
        <f t="shared" si="88"/>
        <v>8.9375</v>
      </c>
      <c r="N171" s="78">
        <f t="shared" si="88"/>
        <v>9.125</v>
      </c>
      <c r="O171" s="78">
        <f t="shared" si="88"/>
        <v>9.1875</v>
      </c>
      <c r="P171" s="78">
        <f t="shared" si="88"/>
        <v>9.5625</v>
      </c>
      <c r="Q171" s="78">
        <f t="shared" si="88"/>
        <v>9.875</v>
      </c>
      <c r="R171" s="78">
        <f t="shared" si="88"/>
        <v>10.6875</v>
      </c>
      <c r="S171" s="78">
        <f t="shared" si="88"/>
        <v>11.625</v>
      </c>
      <c r="T171" s="78">
        <f t="shared" si="88"/>
        <v>11.9375</v>
      </c>
      <c r="U171" s="78">
        <f t="shared" si="88"/>
        <v>12.25</v>
      </c>
      <c r="V171" s="78">
        <f t="shared" si="88"/>
        <v>12.6875</v>
      </c>
      <c r="W171" s="78">
        <f t="shared" si="88"/>
        <v>12.1875</v>
      </c>
      <c r="X171" s="78">
        <f t="shared" si="88"/>
        <v>14.0625</v>
      </c>
      <c r="Y171" s="78">
        <f t="shared" si="88"/>
        <v>15.25</v>
      </c>
      <c r="Z171" s="78">
        <f t="shared" si="88"/>
        <v>13.625</v>
      </c>
      <c r="AA171" s="78">
        <f t="shared" si="88"/>
        <v>14.875</v>
      </c>
      <c r="AB171" s="78">
        <f t="shared" si="88"/>
        <v>17.1875</v>
      </c>
      <c r="AC171" s="78">
        <f t="shared" si="88"/>
        <v>17.875</v>
      </c>
    </row>
    <row r="172" spans="5:29" ht="12.75">
      <c r="E172" s="81" t="s">
        <v>72</v>
      </c>
      <c r="F172" s="80" t="s">
        <v>77</v>
      </c>
      <c r="G172" s="78">
        <f t="shared" si="88"/>
        <v>7.9375</v>
      </c>
      <c r="H172" s="78">
        <f t="shared" si="88"/>
        <v>8.4375</v>
      </c>
      <c r="I172" s="78">
        <f t="shared" si="88"/>
        <v>8.4375</v>
      </c>
      <c r="J172" s="78">
        <f t="shared" si="88"/>
        <v>8.375</v>
      </c>
      <c r="K172" s="78">
        <f t="shared" si="88"/>
        <v>8.4375</v>
      </c>
      <c r="L172" s="78">
        <f t="shared" si="88"/>
        <v>8.6875</v>
      </c>
      <c r="M172" s="78">
        <f t="shared" si="88"/>
        <v>8.5625</v>
      </c>
      <c r="N172" s="78">
        <f t="shared" si="88"/>
        <v>8.6875</v>
      </c>
      <c r="O172" s="78">
        <f t="shared" si="88"/>
        <v>8.75</v>
      </c>
      <c r="P172" s="78">
        <f t="shared" si="88"/>
        <v>9</v>
      </c>
      <c r="Q172" s="78">
        <f t="shared" si="88"/>
        <v>9.1875</v>
      </c>
      <c r="R172" s="78">
        <f t="shared" si="88"/>
        <v>10.0625</v>
      </c>
      <c r="S172" s="78">
        <f t="shared" si="88"/>
        <v>10.875</v>
      </c>
      <c r="T172" s="78">
        <f t="shared" si="88"/>
        <v>11.1875</v>
      </c>
      <c r="U172" s="78">
        <f t="shared" si="88"/>
        <v>11.125</v>
      </c>
      <c r="V172" s="78">
        <f t="shared" si="88"/>
        <v>11.5625</v>
      </c>
      <c r="W172" s="78">
        <f t="shared" si="88"/>
        <v>11.1875</v>
      </c>
      <c r="X172" s="78">
        <f t="shared" si="88"/>
        <v>12.6875</v>
      </c>
      <c r="Y172" s="78">
        <f t="shared" si="88"/>
        <v>13.875</v>
      </c>
      <c r="Z172" s="78">
        <f t="shared" si="88"/>
        <v>12.125</v>
      </c>
      <c r="AA172" s="78">
        <f t="shared" si="88"/>
        <v>13.375</v>
      </c>
      <c r="AB172" s="78">
        <f t="shared" si="88"/>
        <v>15.4375</v>
      </c>
      <c r="AC172" s="78">
        <f t="shared" si="88"/>
        <v>16.125</v>
      </c>
    </row>
    <row r="173" spans="5:29" ht="12.75">
      <c r="E173" s="51"/>
      <c r="F173" s="80" t="s">
        <v>78</v>
      </c>
      <c r="G173" s="78">
        <f t="shared" si="88"/>
        <v>8.125</v>
      </c>
      <c r="H173" s="78">
        <f t="shared" si="88"/>
        <v>8.625</v>
      </c>
      <c r="I173" s="78">
        <f t="shared" si="88"/>
        <v>8.625</v>
      </c>
      <c r="J173" s="78">
        <f t="shared" si="88"/>
        <v>8.5625</v>
      </c>
      <c r="K173" s="78">
        <f t="shared" si="88"/>
        <v>8.625</v>
      </c>
      <c r="L173" s="78">
        <f t="shared" si="88"/>
        <v>8.875</v>
      </c>
      <c r="M173" s="78">
        <f t="shared" si="88"/>
        <v>8.75</v>
      </c>
      <c r="N173" s="78">
        <f t="shared" si="88"/>
        <v>8.9375</v>
      </c>
      <c r="O173" s="78">
        <f t="shared" si="88"/>
        <v>9</v>
      </c>
      <c r="P173" s="78">
        <f t="shared" si="88"/>
        <v>9.25</v>
      </c>
      <c r="Q173" s="78">
        <f t="shared" si="88"/>
        <v>9.5625</v>
      </c>
      <c r="R173" s="78">
        <f t="shared" si="88"/>
        <v>10.4375</v>
      </c>
      <c r="S173" s="78">
        <f t="shared" si="88"/>
        <v>11.25</v>
      </c>
      <c r="T173" s="78">
        <f t="shared" si="88"/>
        <v>11.5625</v>
      </c>
      <c r="U173" s="78">
        <f t="shared" si="88"/>
        <v>11.625</v>
      </c>
      <c r="V173" s="78">
        <f t="shared" si="88"/>
        <v>12.0625</v>
      </c>
      <c r="W173" s="78">
        <f t="shared" si="88"/>
        <v>11.6875</v>
      </c>
      <c r="X173" s="78">
        <f t="shared" si="88"/>
        <v>13.4375</v>
      </c>
      <c r="Y173" s="78">
        <f t="shared" si="88"/>
        <v>14.625</v>
      </c>
      <c r="Z173" s="78">
        <f t="shared" si="88"/>
        <v>12.875</v>
      </c>
      <c r="AA173" s="78">
        <f t="shared" si="88"/>
        <v>14.125</v>
      </c>
      <c r="AB173" s="78">
        <f t="shared" si="88"/>
        <v>16.4375</v>
      </c>
      <c r="AC173" s="78">
        <f t="shared" si="88"/>
        <v>17.125</v>
      </c>
    </row>
    <row r="174" spans="5:29" ht="12.75">
      <c r="E174" s="51"/>
      <c r="F174" s="80" t="s">
        <v>79</v>
      </c>
      <c r="G174" s="78">
        <f t="shared" si="88"/>
        <v>7.9375</v>
      </c>
      <c r="H174" s="78">
        <f t="shared" si="88"/>
        <v>8.4375</v>
      </c>
      <c r="I174" s="78">
        <f t="shared" si="88"/>
        <v>8.4375</v>
      </c>
      <c r="J174" s="78">
        <f t="shared" si="88"/>
        <v>8.375</v>
      </c>
      <c r="K174" s="78">
        <f t="shared" si="88"/>
        <v>8.4375</v>
      </c>
      <c r="L174" s="78">
        <f t="shared" si="88"/>
        <v>8.8125</v>
      </c>
      <c r="M174" s="78">
        <f t="shared" si="88"/>
        <v>8.6875</v>
      </c>
      <c r="N174" s="78">
        <f t="shared" si="88"/>
        <v>8.8125</v>
      </c>
      <c r="O174" s="78">
        <f t="shared" si="88"/>
        <v>9.125</v>
      </c>
      <c r="P174" s="78">
        <f t="shared" si="88"/>
        <v>9.5</v>
      </c>
      <c r="Q174" s="78">
        <f t="shared" si="88"/>
        <v>10.0625</v>
      </c>
      <c r="R174" s="78">
        <f t="shared" si="88"/>
        <v>10.6875</v>
      </c>
      <c r="S174" s="78">
        <f t="shared" si="88"/>
        <v>11.5</v>
      </c>
      <c r="T174" s="78">
        <f t="shared" si="88"/>
        <v>11.9375</v>
      </c>
      <c r="U174" s="78">
        <f t="shared" si="88"/>
        <v>12.125</v>
      </c>
      <c r="V174" s="78">
        <f t="shared" si="88"/>
        <v>13.1875</v>
      </c>
      <c r="W174" s="78">
        <f t="shared" si="88"/>
        <v>12.8125</v>
      </c>
      <c r="X174" s="78">
        <f t="shared" si="88"/>
        <v>14.5625</v>
      </c>
      <c r="Y174" s="78">
        <f t="shared" si="88"/>
        <v>16.5</v>
      </c>
      <c r="Z174" s="78">
        <f t="shared" si="88"/>
        <v>15.5</v>
      </c>
      <c r="AA174" s="78">
        <f t="shared" si="88"/>
        <v>16.5</v>
      </c>
      <c r="AB174" s="78">
        <f t="shared" si="88"/>
        <v>19.1875</v>
      </c>
      <c r="AC174" s="78">
        <f t="shared" si="88"/>
        <v>20.5</v>
      </c>
    </row>
    <row r="175" spans="5:29" ht="12.75">
      <c r="E175" s="51"/>
      <c r="F175" s="80" t="s">
        <v>80</v>
      </c>
      <c r="G175" s="78">
        <f t="shared" si="88"/>
        <v>8.125</v>
      </c>
      <c r="H175" s="78">
        <f t="shared" si="88"/>
        <v>8.625</v>
      </c>
      <c r="I175" s="78">
        <f t="shared" si="88"/>
        <v>8.625</v>
      </c>
      <c r="J175" s="78">
        <f t="shared" si="88"/>
        <v>8.5625</v>
      </c>
      <c r="K175" s="78">
        <f t="shared" si="88"/>
        <v>8.625</v>
      </c>
      <c r="L175" s="78">
        <f t="shared" si="88"/>
        <v>9</v>
      </c>
      <c r="M175" s="78">
        <f t="shared" si="88"/>
        <v>8.875</v>
      </c>
      <c r="N175" s="78">
        <f t="shared" si="88"/>
        <v>9.0625</v>
      </c>
      <c r="O175" s="78">
        <f t="shared" si="88"/>
        <v>9.375</v>
      </c>
      <c r="P175" s="78">
        <f t="shared" si="88"/>
        <v>9.75</v>
      </c>
      <c r="Q175" s="78">
        <f t="shared" si="88"/>
        <v>10.4375</v>
      </c>
      <c r="R175" s="78">
        <f t="shared" si="88"/>
        <v>11.0625</v>
      </c>
      <c r="S175" s="78">
        <f t="shared" si="88"/>
        <v>11.875</v>
      </c>
      <c r="T175" s="78">
        <f t="shared" si="88"/>
        <v>12.3125</v>
      </c>
      <c r="U175" s="78">
        <f t="shared" si="88"/>
        <v>12.625</v>
      </c>
      <c r="V175" s="78">
        <f t="shared" si="88"/>
        <v>13.6875</v>
      </c>
      <c r="W175" s="78">
        <f t="shared" si="88"/>
        <v>13.3125</v>
      </c>
      <c r="X175" s="78">
        <f t="shared" si="88"/>
        <v>15.3125</v>
      </c>
      <c r="Y175" s="78">
        <f t="shared" si="88"/>
        <v>17.25</v>
      </c>
      <c r="Z175" s="78">
        <f t="shared" si="88"/>
        <v>16.25</v>
      </c>
      <c r="AA175" s="78">
        <f t="shared" si="88"/>
        <v>17.25</v>
      </c>
      <c r="AB175" s="78">
        <f t="shared" si="88"/>
        <v>20.1875</v>
      </c>
      <c r="AC175" s="78">
        <f t="shared" si="88"/>
        <v>21.5</v>
      </c>
    </row>
    <row r="176" spans="5:6" ht="12.75">
      <c r="E176" s="51"/>
      <c r="F176" s="82"/>
    </row>
    <row r="177" spans="5:29" ht="12.75">
      <c r="E177" s="51"/>
      <c r="F177" s="80" t="s">
        <v>75</v>
      </c>
      <c r="G177" s="78">
        <f aca="true" t="shared" si="89" ref="G177:AC182">ROUND(G212*16,0)/16</f>
        <v>11</v>
      </c>
      <c r="H177" s="78">
        <f t="shared" si="89"/>
        <v>11.75</v>
      </c>
      <c r="I177" s="78">
        <f t="shared" si="89"/>
        <v>11.75</v>
      </c>
      <c r="J177" s="78">
        <f t="shared" si="89"/>
        <v>11.6875</v>
      </c>
      <c r="K177" s="78">
        <f t="shared" si="89"/>
        <v>11.625</v>
      </c>
      <c r="L177" s="78">
        <f t="shared" si="89"/>
        <v>12.0625</v>
      </c>
      <c r="M177" s="78">
        <f t="shared" si="89"/>
        <v>11.8125</v>
      </c>
      <c r="N177" s="78">
        <f t="shared" si="89"/>
        <v>11.875</v>
      </c>
      <c r="O177" s="78">
        <f t="shared" si="89"/>
        <v>12</v>
      </c>
      <c r="P177" s="78">
        <f t="shared" si="89"/>
        <v>12.375</v>
      </c>
      <c r="Q177" s="78">
        <f t="shared" si="89"/>
        <v>12.5625</v>
      </c>
      <c r="R177" s="78">
        <f t="shared" si="89"/>
        <v>13.5625</v>
      </c>
      <c r="S177" s="78">
        <f t="shared" si="89"/>
        <v>14.625</v>
      </c>
      <c r="T177" s="78">
        <f t="shared" si="89"/>
        <v>15.0625</v>
      </c>
      <c r="U177" s="78">
        <f t="shared" si="89"/>
        <v>15</v>
      </c>
      <c r="V177" s="78">
        <f t="shared" si="89"/>
        <v>15.625</v>
      </c>
      <c r="W177" s="78">
        <f t="shared" si="89"/>
        <v>14.75</v>
      </c>
      <c r="X177" s="78">
        <f t="shared" si="89"/>
        <v>16.6875</v>
      </c>
      <c r="Y177" s="78">
        <f t="shared" si="89"/>
        <v>18.4375</v>
      </c>
      <c r="Z177" s="78">
        <f t="shared" si="89"/>
        <v>15.5</v>
      </c>
      <c r="AA177" s="78">
        <f t="shared" si="89"/>
        <v>17.1875</v>
      </c>
      <c r="AB177" s="78">
        <f t="shared" si="89"/>
        <v>20.0625</v>
      </c>
      <c r="AC177" s="78">
        <f t="shared" si="89"/>
        <v>21.0625</v>
      </c>
    </row>
    <row r="178" spans="5:29" ht="12.75">
      <c r="E178" s="51"/>
      <c r="F178" s="80" t="s">
        <v>76</v>
      </c>
      <c r="G178" s="78">
        <f t="shared" si="89"/>
        <v>11.375</v>
      </c>
      <c r="H178" s="78">
        <f t="shared" si="89"/>
        <v>12.125</v>
      </c>
      <c r="I178" s="78">
        <f t="shared" si="89"/>
        <v>12.125</v>
      </c>
      <c r="J178" s="78">
        <f t="shared" si="89"/>
        <v>12.0625</v>
      </c>
      <c r="K178" s="78">
        <f t="shared" si="89"/>
        <v>12</v>
      </c>
      <c r="L178" s="78">
        <f t="shared" si="89"/>
        <v>12.4375</v>
      </c>
      <c r="M178" s="78">
        <f t="shared" si="89"/>
        <v>12.1875</v>
      </c>
      <c r="N178" s="78">
        <f t="shared" si="89"/>
        <v>12.3125</v>
      </c>
      <c r="O178" s="78">
        <f t="shared" si="89"/>
        <v>12.4375</v>
      </c>
      <c r="P178" s="78">
        <f t="shared" si="89"/>
        <v>12.875</v>
      </c>
      <c r="Q178" s="78">
        <f t="shared" si="89"/>
        <v>13.1875</v>
      </c>
      <c r="R178" s="78">
        <f t="shared" si="89"/>
        <v>14.1875</v>
      </c>
      <c r="S178" s="78">
        <f t="shared" si="89"/>
        <v>15.375</v>
      </c>
      <c r="T178" s="78">
        <f t="shared" si="89"/>
        <v>15.8125</v>
      </c>
      <c r="U178" s="78">
        <f t="shared" si="89"/>
        <v>16</v>
      </c>
      <c r="V178" s="78">
        <f t="shared" si="89"/>
        <v>16.625</v>
      </c>
      <c r="W178" s="78">
        <f t="shared" si="89"/>
        <v>15.75</v>
      </c>
      <c r="X178" s="78">
        <f t="shared" si="89"/>
        <v>18.0625</v>
      </c>
      <c r="Y178" s="78">
        <f t="shared" si="89"/>
        <v>19.8125</v>
      </c>
      <c r="Z178" s="78">
        <f t="shared" si="89"/>
        <v>17</v>
      </c>
      <c r="AA178" s="78">
        <f t="shared" si="89"/>
        <v>18.6875</v>
      </c>
      <c r="AB178" s="78">
        <f t="shared" si="89"/>
        <v>21.8125</v>
      </c>
      <c r="AC178" s="78">
        <f t="shared" si="89"/>
        <v>22.8125</v>
      </c>
    </row>
    <row r="179" spans="5:29" ht="12.75">
      <c r="E179" s="83" t="s">
        <v>74</v>
      </c>
      <c r="F179" s="80" t="s">
        <v>77</v>
      </c>
      <c r="G179" s="78">
        <f t="shared" si="89"/>
        <v>11</v>
      </c>
      <c r="H179" s="78">
        <f t="shared" si="89"/>
        <v>11.75</v>
      </c>
      <c r="I179" s="78">
        <f t="shared" si="89"/>
        <v>11.75</v>
      </c>
      <c r="J179" s="78">
        <f t="shared" si="89"/>
        <v>11.6875</v>
      </c>
      <c r="K179" s="78">
        <f t="shared" si="89"/>
        <v>11.625</v>
      </c>
      <c r="L179" s="78">
        <f t="shared" si="89"/>
        <v>12.0625</v>
      </c>
      <c r="M179" s="78">
        <f t="shared" si="89"/>
        <v>11.8125</v>
      </c>
      <c r="N179" s="78">
        <f t="shared" si="89"/>
        <v>11.875</v>
      </c>
      <c r="O179" s="78">
        <f t="shared" si="89"/>
        <v>12</v>
      </c>
      <c r="P179" s="78">
        <f t="shared" si="89"/>
        <v>12.3125</v>
      </c>
      <c r="Q179" s="78">
        <f t="shared" si="89"/>
        <v>12.5</v>
      </c>
      <c r="R179" s="78">
        <f t="shared" si="89"/>
        <v>13.5625</v>
      </c>
      <c r="S179" s="78">
        <f t="shared" si="89"/>
        <v>14.625</v>
      </c>
      <c r="T179" s="78">
        <f t="shared" si="89"/>
        <v>15.0625</v>
      </c>
      <c r="U179" s="78">
        <f t="shared" si="89"/>
        <v>14.875</v>
      </c>
      <c r="V179" s="78">
        <f t="shared" si="89"/>
        <v>15.5</v>
      </c>
      <c r="W179" s="78">
        <f t="shared" si="89"/>
        <v>14.75</v>
      </c>
      <c r="X179" s="78">
        <f t="shared" si="89"/>
        <v>16.6875</v>
      </c>
      <c r="Y179" s="78">
        <f t="shared" si="89"/>
        <v>18.4375</v>
      </c>
      <c r="Z179" s="78">
        <f t="shared" si="89"/>
        <v>15.5</v>
      </c>
      <c r="AA179" s="78">
        <f t="shared" si="89"/>
        <v>17.1875</v>
      </c>
      <c r="AB179" s="78">
        <f t="shared" si="89"/>
        <v>20.0625</v>
      </c>
      <c r="AC179" s="78">
        <f t="shared" si="89"/>
        <v>21.0625</v>
      </c>
    </row>
    <row r="180" spans="5:29" ht="12.75">
      <c r="E180" s="51"/>
      <c r="F180" s="80" t="s">
        <v>78</v>
      </c>
      <c r="G180" s="78">
        <f t="shared" si="89"/>
        <v>11.1875</v>
      </c>
      <c r="H180" s="78">
        <f t="shared" si="89"/>
        <v>11.9375</v>
      </c>
      <c r="I180" s="78">
        <f t="shared" si="89"/>
        <v>11.9375</v>
      </c>
      <c r="J180" s="78">
        <f t="shared" si="89"/>
        <v>11.875</v>
      </c>
      <c r="K180" s="78">
        <f t="shared" si="89"/>
        <v>11.8125</v>
      </c>
      <c r="L180" s="78">
        <f t="shared" si="89"/>
        <v>12.25</v>
      </c>
      <c r="M180" s="78">
        <f t="shared" si="89"/>
        <v>12</v>
      </c>
      <c r="N180" s="78">
        <f t="shared" si="89"/>
        <v>12.125</v>
      </c>
      <c r="O180" s="78">
        <f t="shared" si="89"/>
        <v>12.25</v>
      </c>
      <c r="P180" s="78">
        <f t="shared" si="89"/>
        <v>12.5625</v>
      </c>
      <c r="Q180" s="78">
        <f t="shared" si="89"/>
        <v>12.875</v>
      </c>
      <c r="R180" s="78">
        <f t="shared" si="89"/>
        <v>13.9375</v>
      </c>
      <c r="S180" s="78">
        <f t="shared" si="89"/>
        <v>15</v>
      </c>
      <c r="T180" s="78">
        <f t="shared" si="89"/>
        <v>15.4375</v>
      </c>
      <c r="U180" s="78">
        <f t="shared" si="89"/>
        <v>15.375</v>
      </c>
      <c r="V180" s="78">
        <f t="shared" si="89"/>
        <v>16</v>
      </c>
      <c r="W180" s="78">
        <f t="shared" si="89"/>
        <v>15.25</v>
      </c>
      <c r="X180" s="78">
        <f t="shared" si="89"/>
        <v>17.4375</v>
      </c>
      <c r="Y180" s="78">
        <f t="shared" si="89"/>
        <v>19.1875</v>
      </c>
      <c r="Z180" s="78">
        <f t="shared" si="89"/>
        <v>16.25</v>
      </c>
      <c r="AA180" s="78">
        <f t="shared" si="89"/>
        <v>17.9375</v>
      </c>
      <c r="AB180" s="78">
        <f t="shared" si="89"/>
        <v>21.0625</v>
      </c>
      <c r="AC180" s="78">
        <f t="shared" si="89"/>
        <v>22.0625</v>
      </c>
    </row>
    <row r="181" spans="5:29" ht="12.75">
      <c r="E181" s="51"/>
      <c r="F181" s="80" t="s">
        <v>79</v>
      </c>
      <c r="G181" s="78">
        <f t="shared" si="89"/>
        <v>11</v>
      </c>
      <c r="H181" s="78">
        <f t="shared" si="89"/>
        <v>11.75</v>
      </c>
      <c r="I181" s="78">
        <f t="shared" si="89"/>
        <v>11.75</v>
      </c>
      <c r="J181" s="78">
        <f t="shared" si="89"/>
        <v>11.6875</v>
      </c>
      <c r="K181" s="78">
        <f t="shared" si="89"/>
        <v>11.625</v>
      </c>
      <c r="L181" s="78">
        <f t="shared" si="89"/>
        <v>12.1875</v>
      </c>
      <c r="M181" s="78">
        <f t="shared" si="89"/>
        <v>11.9375</v>
      </c>
      <c r="N181" s="78">
        <f t="shared" si="89"/>
        <v>12</v>
      </c>
      <c r="O181" s="78">
        <f t="shared" si="89"/>
        <v>12.375</v>
      </c>
      <c r="P181" s="78">
        <f t="shared" si="89"/>
        <v>12.8125</v>
      </c>
      <c r="Q181" s="78">
        <f t="shared" si="89"/>
        <v>13.375</v>
      </c>
      <c r="R181" s="78">
        <f t="shared" si="89"/>
        <v>14.1875</v>
      </c>
      <c r="S181" s="78">
        <f t="shared" si="89"/>
        <v>15.25</v>
      </c>
      <c r="T181" s="78">
        <f t="shared" si="89"/>
        <v>15.8125</v>
      </c>
      <c r="U181" s="78">
        <f t="shared" si="89"/>
        <v>15.875</v>
      </c>
      <c r="V181" s="78">
        <f t="shared" si="89"/>
        <v>17.125</v>
      </c>
      <c r="W181" s="78">
        <f t="shared" si="89"/>
        <v>16.375</v>
      </c>
      <c r="X181" s="78">
        <f t="shared" si="89"/>
        <v>18.5625</v>
      </c>
      <c r="Y181" s="78">
        <f t="shared" si="89"/>
        <v>21.0625</v>
      </c>
      <c r="Z181" s="78">
        <f t="shared" si="89"/>
        <v>18.875</v>
      </c>
      <c r="AA181" s="78">
        <f t="shared" si="89"/>
        <v>20.3125</v>
      </c>
      <c r="AB181" s="78">
        <f t="shared" si="89"/>
        <v>23.8125</v>
      </c>
      <c r="AC181" s="78">
        <f t="shared" si="89"/>
        <v>25.4375</v>
      </c>
    </row>
    <row r="182" spans="5:29" ht="13.5" thickBot="1">
      <c r="E182" s="55"/>
      <c r="F182" s="84" t="s">
        <v>80</v>
      </c>
      <c r="G182" s="78">
        <f t="shared" si="89"/>
        <v>11.1875</v>
      </c>
      <c r="H182" s="78">
        <f t="shared" si="89"/>
        <v>11.9375</v>
      </c>
      <c r="I182" s="78">
        <f t="shared" si="89"/>
        <v>11.9375</v>
      </c>
      <c r="J182" s="78">
        <f t="shared" si="89"/>
        <v>11.875</v>
      </c>
      <c r="K182" s="78">
        <f t="shared" si="89"/>
        <v>11.8125</v>
      </c>
      <c r="L182" s="78">
        <f t="shared" si="89"/>
        <v>12.375</v>
      </c>
      <c r="M182" s="78">
        <f t="shared" si="89"/>
        <v>12.125</v>
      </c>
      <c r="N182" s="78">
        <f t="shared" si="89"/>
        <v>12.25</v>
      </c>
      <c r="O182" s="78">
        <f t="shared" si="89"/>
        <v>12.625</v>
      </c>
      <c r="P182" s="78">
        <f t="shared" si="89"/>
        <v>13.0625</v>
      </c>
      <c r="Q182" s="78">
        <f t="shared" si="89"/>
        <v>13.75</v>
      </c>
      <c r="R182" s="78">
        <f t="shared" si="89"/>
        <v>14.5625</v>
      </c>
      <c r="S182" s="78">
        <f t="shared" si="89"/>
        <v>15.625</v>
      </c>
      <c r="T182" s="78">
        <f t="shared" si="89"/>
        <v>16.1875</v>
      </c>
      <c r="U182" s="78">
        <f t="shared" si="89"/>
        <v>16.375</v>
      </c>
      <c r="V182" s="78">
        <f t="shared" si="89"/>
        <v>17.625</v>
      </c>
      <c r="W182" s="78">
        <f t="shared" si="89"/>
        <v>16.875</v>
      </c>
      <c r="X182" s="78">
        <f t="shared" si="89"/>
        <v>19.3125</v>
      </c>
      <c r="Y182" s="78">
        <f t="shared" si="89"/>
        <v>21.8125</v>
      </c>
      <c r="Z182" s="78">
        <f t="shared" si="89"/>
        <v>19.625</v>
      </c>
      <c r="AA182" s="78">
        <f t="shared" si="89"/>
        <v>21.0625</v>
      </c>
      <c r="AB182" s="78">
        <f t="shared" si="89"/>
        <v>24.8125</v>
      </c>
      <c r="AC182" s="78">
        <f t="shared" si="89"/>
        <v>26.4375</v>
      </c>
    </row>
    <row r="183" ht="13.5" thickBot="1"/>
    <row r="184" spans="5:29" ht="12.75">
      <c r="E184" s="76"/>
      <c r="F184" s="77" t="s">
        <v>75</v>
      </c>
      <c r="G184">
        <v>3.375</v>
      </c>
      <c r="H184">
        <v>3.5</v>
      </c>
      <c r="I184">
        <v>3.4375</v>
      </c>
      <c r="J184">
        <v>3.4375</v>
      </c>
      <c r="K184">
        <v>3.625</v>
      </c>
      <c r="L184">
        <v>3.6875</v>
      </c>
      <c r="M184">
        <v>3.625</v>
      </c>
      <c r="N184">
        <v>3.8125</v>
      </c>
      <c r="O184">
        <v>3.9375</v>
      </c>
      <c r="P184">
        <v>4.0625</v>
      </c>
      <c r="Q184">
        <v>4.3125</v>
      </c>
      <c r="R184">
        <v>4.75</v>
      </c>
      <c r="S184">
        <v>5.25</v>
      </c>
      <c r="T184">
        <v>5.3125</v>
      </c>
      <c r="U184">
        <v>5.625</v>
      </c>
      <c r="V184">
        <v>5.75</v>
      </c>
      <c r="W184">
        <v>5.8125</v>
      </c>
      <c r="X184">
        <v>6.75</v>
      </c>
      <c r="Y184">
        <v>7.125</v>
      </c>
      <c r="Z184">
        <v>7.0625</v>
      </c>
      <c r="AA184">
        <v>7.625</v>
      </c>
      <c r="AB184">
        <v>8.5625</v>
      </c>
      <c r="AC184">
        <v>8.75</v>
      </c>
    </row>
    <row r="185" spans="5:29" ht="12.75">
      <c r="E185" s="79"/>
      <c r="F185" s="80" t="s">
        <v>76</v>
      </c>
      <c r="G185">
        <v>3.75</v>
      </c>
      <c r="H185">
        <v>3.875</v>
      </c>
      <c r="I185">
        <v>3.8125</v>
      </c>
      <c r="J185">
        <v>3.8125</v>
      </c>
      <c r="K185">
        <v>4</v>
      </c>
      <c r="L185">
        <v>4.0625</v>
      </c>
      <c r="M185">
        <v>4</v>
      </c>
      <c r="N185">
        <v>4.25</v>
      </c>
      <c r="O185">
        <v>4.375</v>
      </c>
      <c r="P185">
        <v>4.5625</v>
      </c>
      <c r="Q185">
        <v>4.9375</v>
      </c>
      <c r="R185">
        <v>5.375</v>
      </c>
      <c r="S185">
        <v>6</v>
      </c>
      <c r="T185">
        <v>6.0625</v>
      </c>
      <c r="U185">
        <v>6.4375</v>
      </c>
      <c r="V185">
        <v>6.6875</v>
      </c>
      <c r="W185">
        <v>6.625</v>
      </c>
      <c r="X185">
        <v>7.6875</v>
      </c>
      <c r="Y185">
        <v>8.25</v>
      </c>
      <c r="Z185">
        <v>7.8125</v>
      </c>
      <c r="AA185">
        <v>8.5625</v>
      </c>
      <c r="AB185">
        <v>9.6875</v>
      </c>
      <c r="AC185">
        <v>9.9375</v>
      </c>
    </row>
    <row r="186" spans="5:29" ht="12.75">
      <c r="E186" s="81" t="s">
        <v>60</v>
      </c>
      <c r="F186" s="80" t="s">
        <v>77</v>
      </c>
      <c r="G186">
        <v>3.375</v>
      </c>
      <c r="H186">
        <v>3.5</v>
      </c>
      <c r="I186">
        <v>3.4375</v>
      </c>
      <c r="J186">
        <v>3.4375</v>
      </c>
      <c r="K186">
        <v>3.625</v>
      </c>
      <c r="L186">
        <v>3.6875</v>
      </c>
      <c r="M186">
        <v>3.625</v>
      </c>
      <c r="N186">
        <v>3.8125</v>
      </c>
      <c r="O186">
        <v>3.9375</v>
      </c>
      <c r="P186">
        <v>4</v>
      </c>
      <c r="Q186">
        <v>4.25</v>
      </c>
      <c r="R186">
        <v>4.75</v>
      </c>
      <c r="S186">
        <v>5.25</v>
      </c>
      <c r="T186">
        <v>5.3125</v>
      </c>
      <c r="U186">
        <v>5.5</v>
      </c>
      <c r="V186">
        <v>5.625</v>
      </c>
      <c r="W186">
        <v>5.8125</v>
      </c>
      <c r="X186">
        <v>7</v>
      </c>
      <c r="Y186">
        <v>7.25</v>
      </c>
      <c r="Z186">
        <v>7.625</v>
      </c>
      <c r="AA186">
        <v>8.0625</v>
      </c>
      <c r="AB186">
        <v>9</v>
      </c>
      <c r="AC186">
        <v>9.0625</v>
      </c>
    </row>
    <row r="187" spans="5:29" ht="12.75">
      <c r="E187" s="79"/>
      <c r="F187" s="80" t="s">
        <v>78</v>
      </c>
      <c r="G187">
        <v>3.5625</v>
      </c>
      <c r="H187">
        <v>3.6875</v>
      </c>
      <c r="I187">
        <v>3.625</v>
      </c>
      <c r="J187">
        <v>3.625</v>
      </c>
      <c r="K187">
        <v>3.8125</v>
      </c>
      <c r="L187">
        <v>3.875</v>
      </c>
      <c r="M187">
        <v>3.8125</v>
      </c>
      <c r="N187">
        <v>4.0625</v>
      </c>
      <c r="O187">
        <v>4.1875</v>
      </c>
      <c r="P187">
        <v>4.25</v>
      </c>
      <c r="Q187">
        <v>4.625</v>
      </c>
      <c r="R187">
        <v>5.125</v>
      </c>
      <c r="S187">
        <v>5.625</v>
      </c>
      <c r="T187">
        <v>5.6875</v>
      </c>
      <c r="U187">
        <v>6</v>
      </c>
      <c r="V187">
        <v>6.125</v>
      </c>
      <c r="W187">
        <v>6.3125</v>
      </c>
      <c r="X187">
        <v>7.75</v>
      </c>
      <c r="Y187">
        <v>8</v>
      </c>
      <c r="Z187">
        <v>8.375</v>
      </c>
      <c r="AA187">
        <v>8.8125</v>
      </c>
      <c r="AB187">
        <v>10</v>
      </c>
      <c r="AC187">
        <v>10.0625</v>
      </c>
    </row>
    <row r="188" spans="5:29" ht="12.75">
      <c r="E188" s="79"/>
      <c r="F188" s="80" t="s">
        <v>79</v>
      </c>
      <c r="G188">
        <v>3.375</v>
      </c>
      <c r="H188">
        <v>3.5</v>
      </c>
      <c r="I188">
        <v>3.4375</v>
      </c>
      <c r="J188">
        <v>3.4375</v>
      </c>
      <c r="K188">
        <v>3.625</v>
      </c>
      <c r="L188">
        <v>3.8125</v>
      </c>
      <c r="M188">
        <v>3.75</v>
      </c>
      <c r="N188">
        <v>3.9375</v>
      </c>
      <c r="O188">
        <v>4.3125</v>
      </c>
      <c r="P188">
        <v>4.5</v>
      </c>
      <c r="Q188">
        <v>5.125</v>
      </c>
      <c r="R188">
        <v>5.375</v>
      </c>
      <c r="S188">
        <v>5.875</v>
      </c>
      <c r="T188">
        <v>6.0625</v>
      </c>
      <c r="U188">
        <v>6.5</v>
      </c>
      <c r="V188">
        <v>7.25</v>
      </c>
      <c r="W188">
        <v>7.4375</v>
      </c>
      <c r="X188">
        <v>8.875</v>
      </c>
      <c r="Y188">
        <v>9.875</v>
      </c>
      <c r="Z188">
        <v>11</v>
      </c>
      <c r="AA188">
        <v>11.1875</v>
      </c>
      <c r="AB188">
        <v>12.75</v>
      </c>
      <c r="AC188">
        <v>13.4374</v>
      </c>
    </row>
    <row r="189" spans="5:29" ht="12.75">
      <c r="E189" s="79"/>
      <c r="F189" s="80" t="s">
        <v>80</v>
      </c>
      <c r="G189">
        <v>3.5625</v>
      </c>
      <c r="H189">
        <v>3.6875</v>
      </c>
      <c r="I189">
        <v>3.625</v>
      </c>
      <c r="J189">
        <v>3.625</v>
      </c>
      <c r="K189">
        <v>3.8125</v>
      </c>
      <c r="L189">
        <v>4</v>
      </c>
      <c r="M189">
        <v>3.9375</v>
      </c>
      <c r="N189">
        <v>4.1875</v>
      </c>
      <c r="O189">
        <v>4.5625</v>
      </c>
      <c r="P189">
        <v>4.75</v>
      </c>
      <c r="Q189">
        <v>5.5</v>
      </c>
      <c r="R189">
        <v>5.75</v>
      </c>
      <c r="S189">
        <v>6.25</v>
      </c>
      <c r="T189">
        <v>6.4375</v>
      </c>
      <c r="U189">
        <v>7</v>
      </c>
      <c r="V189">
        <v>7.75</v>
      </c>
      <c r="W189">
        <v>7.9375</v>
      </c>
      <c r="X189">
        <v>9.625</v>
      </c>
      <c r="Y189">
        <v>10.625</v>
      </c>
      <c r="Z189">
        <v>11.75</v>
      </c>
      <c r="AA189">
        <v>11.9375</v>
      </c>
      <c r="AB189">
        <v>13.75</v>
      </c>
      <c r="AC189">
        <v>14.4375</v>
      </c>
    </row>
    <row r="190" spans="5:6" ht="12.75">
      <c r="E190" s="51"/>
      <c r="F190" s="82"/>
    </row>
    <row r="191" spans="5:29" ht="12.75">
      <c r="E191" s="51"/>
      <c r="F191" s="80" t="s">
        <v>75</v>
      </c>
      <c r="G191">
        <v>4.875</v>
      </c>
      <c r="H191">
        <v>5.125</v>
      </c>
      <c r="I191">
        <v>5.125</v>
      </c>
      <c r="J191">
        <v>5.125</v>
      </c>
      <c r="K191">
        <v>5.1875</v>
      </c>
      <c r="L191">
        <v>5.375</v>
      </c>
      <c r="M191">
        <v>5.25</v>
      </c>
      <c r="N191">
        <v>5.4375</v>
      </c>
      <c r="O191">
        <v>5.5625</v>
      </c>
      <c r="P191">
        <v>5.6875</v>
      </c>
      <c r="Q191">
        <v>6</v>
      </c>
      <c r="R191">
        <v>6.5</v>
      </c>
      <c r="S191">
        <v>7.125</v>
      </c>
      <c r="T191">
        <v>7.25</v>
      </c>
      <c r="U191">
        <v>7.5</v>
      </c>
      <c r="V191">
        <v>7.6875</v>
      </c>
      <c r="W191">
        <v>7.5625</v>
      </c>
      <c r="X191">
        <v>8.75</v>
      </c>
      <c r="Y191">
        <v>9.375</v>
      </c>
      <c r="Z191">
        <v>8.75</v>
      </c>
      <c r="AA191">
        <v>9.5625</v>
      </c>
      <c r="AB191">
        <v>10.875</v>
      </c>
      <c r="AC191">
        <v>11.1875</v>
      </c>
    </row>
    <row r="192" spans="5:29" ht="12.75">
      <c r="E192" s="51"/>
      <c r="F192" s="80" t="s">
        <v>76</v>
      </c>
      <c r="G192">
        <v>5.25</v>
      </c>
      <c r="H192">
        <v>5.5</v>
      </c>
      <c r="I192">
        <v>5.5</v>
      </c>
      <c r="J192">
        <v>5.5</v>
      </c>
      <c r="K192">
        <v>5.5625</v>
      </c>
      <c r="L192">
        <v>5.75</v>
      </c>
      <c r="M192">
        <v>5.625</v>
      </c>
      <c r="N192">
        <v>5.875</v>
      </c>
      <c r="O192">
        <v>6</v>
      </c>
      <c r="P192">
        <v>6.1875</v>
      </c>
      <c r="Q192">
        <v>6.625</v>
      </c>
      <c r="R192">
        <v>7.125</v>
      </c>
      <c r="S192">
        <v>7.875</v>
      </c>
      <c r="T192">
        <v>8</v>
      </c>
      <c r="U192">
        <v>8.5</v>
      </c>
      <c r="V192">
        <v>8.6875</v>
      </c>
      <c r="W192">
        <v>8.5625</v>
      </c>
      <c r="X192">
        <v>10.125</v>
      </c>
      <c r="Y192">
        <v>10.75</v>
      </c>
      <c r="Z192">
        <v>10.25</v>
      </c>
      <c r="AA192">
        <v>11.0625</v>
      </c>
      <c r="AB192">
        <v>12.625</v>
      </c>
      <c r="AC192">
        <v>12.9375</v>
      </c>
    </row>
    <row r="193" spans="5:29" ht="12.75">
      <c r="E193" s="81" t="s">
        <v>68</v>
      </c>
      <c r="F193" s="80" t="s">
        <v>77</v>
      </c>
      <c r="G193">
        <v>4.875</v>
      </c>
      <c r="H193">
        <v>5.125</v>
      </c>
      <c r="I193">
        <v>5.125</v>
      </c>
      <c r="J193">
        <v>5.125</v>
      </c>
      <c r="K193">
        <v>5.1875</v>
      </c>
      <c r="L193">
        <v>5.375</v>
      </c>
      <c r="M193">
        <v>5.25</v>
      </c>
      <c r="N193">
        <v>5.4375</v>
      </c>
      <c r="O193">
        <v>5.5625</v>
      </c>
      <c r="P193">
        <v>5.625</v>
      </c>
      <c r="Q193">
        <v>5.9375</v>
      </c>
      <c r="R193">
        <v>6.5</v>
      </c>
      <c r="S193">
        <v>7.125</v>
      </c>
      <c r="T193">
        <v>7.25</v>
      </c>
      <c r="U193">
        <v>7.375</v>
      </c>
      <c r="V193">
        <v>7.5625</v>
      </c>
      <c r="W193">
        <v>7.5625</v>
      </c>
      <c r="X193">
        <v>8.75</v>
      </c>
      <c r="Y193">
        <v>9.375</v>
      </c>
      <c r="Z193">
        <v>8.75</v>
      </c>
      <c r="AA193">
        <v>9.5625</v>
      </c>
      <c r="AB193">
        <v>10.875</v>
      </c>
      <c r="AC193">
        <v>11.1875</v>
      </c>
    </row>
    <row r="194" spans="5:29" ht="12.75">
      <c r="E194" s="51"/>
      <c r="F194" s="80" t="s">
        <v>78</v>
      </c>
      <c r="G194">
        <v>5.0625</v>
      </c>
      <c r="H194">
        <v>5.3125</v>
      </c>
      <c r="I194">
        <v>5.3125</v>
      </c>
      <c r="J194">
        <v>5.3125</v>
      </c>
      <c r="K194">
        <v>5.375</v>
      </c>
      <c r="L194">
        <v>5.5625</v>
      </c>
      <c r="M194">
        <v>5.4375</v>
      </c>
      <c r="N194">
        <v>5.6875</v>
      </c>
      <c r="O194">
        <v>5.8125</v>
      </c>
      <c r="P194">
        <v>5.875</v>
      </c>
      <c r="Q194">
        <v>6.3125</v>
      </c>
      <c r="R194">
        <v>6.875</v>
      </c>
      <c r="S194">
        <v>7.5</v>
      </c>
      <c r="T194">
        <v>7.625</v>
      </c>
      <c r="U194">
        <v>7.875</v>
      </c>
      <c r="V194">
        <v>8.0625</v>
      </c>
      <c r="W194">
        <v>8.0625</v>
      </c>
      <c r="X194">
        <v>9.5</v>
      </c>
      <c r="Y194">
        <v>10.125</v>
      </c>
      <c r="Z194">
        <v>9.5</v>
      </c>
      <c r="AA194">
        <v>10.3125</v>
      </c>
      <c r="AB194">
        <v>11.875</v>
      </c>
      <c r="AC194">
        <v>12.1875</v>
      </c>
    </row>
    <row r="195" spans="5:29" ht="12.75">
      <c r="E195" s="51"/>
      <c r="F195" s="80" t="s">
        <v>79</v>
      </c>
      <c r="G195">
        <v>4.875</v>
      </c>
      <c r="H195">
        <v>5.125</v>
      </c>
      <c r="I195">
        <v>5.125</v>
      </c>
      <c r="J195">
        <v>5.125</v>
      </c>
      <c r="K195">
        <v>5.1875</v>
      </c>
      <c r="L195">
        <v>5.5</v>
      </c>
      <c r="M195">
        <v>5.375</v>
      </c>
      <c r="N195">
        <v>5.5625</v>
      </c>
      <c r="O195">
        <v>5.9375</v>
      </c>
      <c r="P195">
        <v>6.125</v>
      </c>
      <c r="Q195">
        <v>6.8125</v>
      </c>
      <c r="R195">
        <v>7.125</v>
      </c>
      <c r="S195">
        <v>7.75</v>
      </c>
      <c r="T195">
        <v>8</v>
      </c>
      <c r="U195">
        <v>8.375</v>
      </c>
      <c r="V195">
        <v>9.1875</v>
      </c>
      <c r="W195">
        <v>9.1875</v>
      </c>
      <c r="X195">
        <v>10.625</v>
      </c>
      <c r="Y195">
        <v>12</v>
      </c>
      <c r="Z195">
        <v>12.125</v>
      </c>
      <c r="AA195">
        <v>12.6875</v>
      </c>
      <c r="AB195">
        <v>14.625</v>
      </c>
      <c r="AC195">
        <v>15.5625</v>
      </c>
    </row>
    <row r="196" spans="5:29" ht="12.75">
      <c r="E196" s="51"/>
      <c r="F196" s="80" t="s">
        <v>80</v>
      </c>
      <c r="G196">
        <v>5.0625</v>
      </c>
      <c r="H196">
        <v>5.3125</v>
      </c>
      <c r="I196">
        <v>5.3125</v>
      </c>
      <c r="J196">
        <v>5.3125</v>
      </c>
      <c r="K196">
        <v>5.375</v>
      </c>
      <c r="L196">
        <v>5.6875</v>
      </c>
      <c r="M196">
        <v>5.5625</v>
      </c>
      <c r="N196">
        <v>5.8125</v>
      </c>
      <c r="O196">
        <v>6.1875</v>
      </c>
      <c r="P196">
        <v>6.375</v>
      </c>
      <c r="Q196">
        <v>7.1875</v>
      </c>
      <c r="R196">
        <v>7.5</v>
      </c>
      <c r="S196">
        <v>8.125</v>
      </c>
      <c r="T196">
        <v>8.375</v>
      </c>
      <c r="U196">
        <v>8.875</v>
      </c>
      <c r="V196">
        <v>9.6875</v>
      </c>
      <c r="W196">
        <v>9.6875</v>
      </c>
      <c r="X196">
        <v>11.375</v>
      </c>
      <c r="Y196">
        <v>12.75</v>
      </c>
      <c r="Z196">
        <v>12.875</v>
      </c>
      <c r="AA196">
        <v>13.4375</v>
      </c>
      <c r="AB196">
        <v>15.625</v>
      </c>
      <c r="AC196">
        <v>16.5625</v>
      </c>
    </row>
    <row r="197" spans="5:6" ht="12.75">
      <c r="E197" s="51"/>
      <c r="F197" s="82"/>
    </row>
    <row r="198" spans="5:29" ht="12.75">
      <c r="E198" s="51"/>
      <c r="F198" s="80" t="s">
        <v>75</v>
      </c>
      <c r="G198">
        <v>6.4375</v>
      </c>
      <c r="H198">
        <v>6.8125</v>
      </c>
      <c r="I198">
        <v>6.75</v>
      </c>
      <c r="J198">
        <v>6.75</v>
      </c>
      <c r="K198">
        <v>6.8125</v>
      </c>
      <c r="L198">
        <v>7.0625</v>
      </c>
      <c r="M198">
        <v>6.9375</v>
      </c>
      <c r="N198">
        <v>7.0625</v>
      </c>
      <c r="O198">
        <v>7.125</v>
      </c>
      <c r="P198">
        <v>7.375</v>
      </c>
      <c r="Q198">
        <v>7.625</v>
      </c>
      <c r="R198">
        <v>8.3125</v>
      </c>
      <c r="S198">
        <v>9</v>
      </c>
      <c r="T198">
        <v>9.1875</v>
      </c>
      <c r="U198">
        <v>9.375</v>
      </c>
      <c r="V198">
        <v>9.6875</v>
      </c>
      <c r="W198">
        <v>9.375</v>
      </c>
      <c r="X198">
        <v>10.6875</v>
      </c>
      <c r="Y198">
        <v>11.625</v>
      </c>
      <c r="Z198">
        <v>10.4375</v>
      </c>
      <c r="AA198">
        <v>11.4375</v>
      </c>
      <c r="AB198">
        <v>13.125</v>
      </c>
      <c r="AC198">
        <v>13.6875</v>
      </c>
    </row>
    <row r="199" spans="5:29" ht="12.75">
      <c r="E199" s="51"/>
      <c r="F199" s="80" t="s">
        <v>76</v>
      </c>
      <c r="G199">
        <v>6.8125</v>
      </c>
      <c r="H199">
        <v>7.1875</v>
      </c>
      <c r="I199">
        <v>7.125</v>
      </c>
      <c r="J199">
        <v>7.125</v>
      </c>
      <c r="K199">
        <v>7.1875</v>
      </c>
      <c r="L199">
        <v>7.4375</v>
      </c>
      <c r="M199">
        <v>7.3125</v>
      </c>
      <c r="N199">
        <v>7.5</v>
      </c>
      <c r="O199">
        <v>7.5625</v>
      </c>
      <c r="P199">
        <v>7.875</v>
      </c>
      <c r="Q199">
        <v>8.25</v>
      </c>
      <c r="R199">
        <v>8.9375</v>
      </c>
      <c r="S199">
        <v>9.75</v>
      </c>
      <c r="T199">
        <v>9.9375</v>
      </c>
      <c r="U199">
        <v>10.375</v>
      </c>
      <c r="V199">
        <v>10.6875</v>
      </c>
      <c r="W199">
        <v>10.375</v>
      </c>
      <c r="X199">
        <v>12.0625</v>
      </c>
      <c r="Y199">
        <v>13</v>
      </c>
      <c r="Z199">
        <v>11.9375</v>
      </c>
      <c r="AA199">
        <v>12.9375</v>
      </c>
      <c r="AB199">
        <v>14.875</v>
      </c>
      <c r="AC199">
        <v>15.4375</v>
      </c>
    </row>
    <row r="200" spans="5:29" ht="12.75">
      <c r="E200" s="81" t="s">
        <v>70</v>
      </c>
      <c r="F200" s="80" t="s">
        <v>77</v>
      </c>
      <c r="G200">
        <v>6.4375</v>
      </c>
      <c r="H200">
        <v>6.8125</v>
      </c>
      <c r="I200">
        <v>6.75</v>
      </c>
      <c r="J200">
        <v>6.75</v>
      </c>
      <c r="K200">
        <v>6.8125</v>
      </c>
      <c r="L200">
        <v>7.0625</v>
      </c>
      <c r="M200">
        <v>6.9375</v>
      </c>
      <c r="N200">
        <v>7.0625</v>
      </c>
      <c r="O200">
        <v>7.125</v>
      </c>
      <c r="P200">
        <v>7.3125</v>
      </c>
      <c r="Q200">
        <v>7.5625</v>
      </c>
      <c r="R200">
        <v>8.3125</v>
      </c>
      <c r="S200">
        <v>9</v>
      </c>
      <c r="T200">
        <v>9.1875</v>
      </c>
      <c r="U200">
        <v>9.25</v>
      </c>
      <c r="V200">
        <v>9.5625</v>
      </c>
      <c r="W200">
        <v>9.375</v>
      </c>
      <c r="X200">
        <v>10.6875</v>
      </c>
      <c r="Y200">
        <v>11.625</v>
      </c>
      <c r="Z200">
        <v>10.4375</v>
      </c>
      <c r="AA200">
        <v>11.4375</v>
      </c>
      <c r="AB200">
        <v>13.125</v>
      </c>
      <c r="AC200">
        <v>13.6875</v>
      </c>
    </row>
    <row r="201" spans="5:29" ht="12.75">
      <c r="E201" s="51"/>
      <c r="F201" s="80" t="s">
        <v>78</v>
      </c>
      <c r="G201">
        <v>6.625</v>
      </c>
      <c r="H201">
        <v>7</v>
      </c>
      <c r="I201">
        <v>6.9375</v>
      </c>
      <c r="J201">
        <v>6.9375</v>
      </c>
      <c r="K201">
        <v>7</v>
      </c>
      <c r="L201">
        <v>7.25</v>
      </c>
      <c r="M201">
        <v>7.125</v>
      </c>
      <c r="N201">
        <v>7.3125</v>
      </c>
      <c r="O201">
        <v>7.375</v>
      </c>
      <c r="P201">
        <v>7.5625</v>
      </c>
      <c r="Q201">
        <v>7.9375</v>
      </c>
      <c r="R201">
        <v>8.6875</v>
      </c>
      <c r="S201">
        <v>9.375</v>
      </c>
      <c r="T201">
        <v>9.5625</v>
      </c>
      <c r="U201">
        <v>9.75</v>
      </c>
      <c r="V201">
        <v>10.0625</v>
      </c>
      <c r="W201">
        <v>9.875</v>
      </c>
      <c r="X201">
        <v>11.4375</v>
      </c>
      <c r="Y201">
        <v>12.375</v>
      </c>
      <c r="Z201">
        <v>11.1875</v>
      </c>
      <c r="AA201">
        <v>12.1875</v>
      </c>
      <c r="AB201">
        <v>14.125</v>
      </c>
      <c r="AC201">
        <v>14.6875</v>
      </c>
    </row>
    <row r="202" spans="5:29" ht="12.75">
      <c r="E202" s="51"/>
      <c r="F202" s="80" t="s">
        <v>79</v>
      </c>
      <c r="G202">
        <v>6.4375</v>
      </c>
      <c r="H202">
        <v>6.8125</v>
      </c>
      <c r="I202">
        <v>6.75</v>
      </c>
      <c r="J202">
        <v>6.75</v>
      </c>
      <c r="K202">
        <v>6.8125</v>
      </c>
      <c r="L202">
        <v>7.1875</v>
      </c>
      <c r="M202">
        <v>7.0625</v>
      </c>
      <c r="N202">
        <v>7.1875</v>
      </c>
      <c r="O202">
        <v>7.5</v>
      </c>
      <c r="P202">
        <v>7.8125</v>
      </c>
      <c r="Q202">
        <v>8.4375</v>
      </c>
      <c r="R202">
        <v>8.9375</v>
      </c>
      <c r="S202">
        <v>9.625</v>
      </c>
      <c r="T202">
        <v>9.9375</v>
      </c>
      <c r="U202">
        <v>10.25</v>
      </c>
      <c r="V202">
        <v>11.1875</v>
      </c>
      <c r="W202">
        <v>11</v>
      </c>
      <c r="X202">
        <v>12.5625</v>
      </c>
      <c r="Y202">
        <v>14.25</v>
      </c>
      <c r="Z202">
        <v>13.8125</v>
      </c>
      <c r="AA202">
        <v>14.5625</v>
      </c>
      <c r="AB202">
        <v>16.875</v>
      </c>
      <c r="AC202">
        <v>18.0625</v>
      </c>
    </row>
    <row r="203" spans="5:29" ht="12.75">
      <c r="E203" s="51"/>
      <c r="F203" s="80" t="s">
        <v>80</v>
      </c>
      <c r="G203">
        <v>6.625</v>
      </c>
      <c r="H203">
        <v>7</v>
      </c>
      <c r="I203">
        <v>6.9375</v>
      </c>
      <c r="J203">
        <v>6.9375</v>
      </c>
      <c r="K203">
        <v>7</v>
      </c>
      <c r="L203">
        <v>7.375</v>
      </c>
      <c r="M203">
        <v>7.25</v>
      </c>
      <c r="N203">
        <v>7.4375</v>
      </c>
      <c r="O203">
        <v>7.75</v>
      </c>
      <c r="P203">
        <v>8.0625</v>
      </c>
      <c r="Q203">
        <v>8.8125</v>
      </c>
      <c r="R203">
        <v>9.3125</v>
      </c>
      <c r="S203">
        <v>10</v>
      </c>
      <c r="T203">
        <v>10.3125</v>
      </c>
      <c r="U203">
        <v>10.75</v>
      </c>
      <c r="V203">
        <v>11.6875</v>
      </c>
      <c r="W203">
        <v>11.5</v>
      </c>
      <c r="X203">
        <v>13.3125</v>
      </c>
      <c r="Y203">
        <v>15</v>
      </c>
      <c r="Z203">
        <v>14.5625</v>
      </c>
      <c r="AA203">
        <v>15.3125</v>
      </c>
      <c r="AB203">
        <v>17.875</v>
      </c>
      <c r="AC203">
        <v>19.0625</v>
      </c>
    </row>
    <row r="204" spans="5:6" ht="12.75">
      <c r="E204" s="51"/>
      <c r="F204" s="82"/>
    </row>
    <row r="205" spans="5:29" ht="12.75">
      <c r="E205" s="51"/>
      <c r="F205" s="80" t="s">
        <v>75</v>
      </c>
      <c r="G205">
        <v>7.9375</v>
      </c>
      <c r="H205">
        <v>8.4375</v>
      </c>
      <c r="I205">
        <v>8.4375</v>
      </c>
      <c r="J205">
        <v>8.375</v>
      </c>
      <c r="K205">
        <v>8.4375</v>
      </c>
      <c r="L205">
        <v>8.6875</v>
      </c>
      <c r="M205">
        <v>8.5625</v>
      </c>
      <c r="N205">
        <v>8.6875</v>
      </c>
      <c r="O205">
        <v>8.75</v>
      </c>
      <c r="P205">
        <v>9.0625</v>
      </c>
      <c r="Q205">
        <v>9.25</v>
      </c>
      <c r="R205">
        <v>10.0625</v>
      </c>
      <c r="S205">
        <v>10.875</v>
      </c>
      <c r="T205">
        <v>11.1875</v>
      </c>
      <c r="U205">
        <v>11.25</v>
      </c>
      <c r="V205">
        <v>11.6875</v>
      </c>
      <c r="W205">
        <v>11.1875</v>
      </c>
      <c r="X205">
        <v>12.6875</v>
      </c>
      <c r="Y205">
        <v>13.875</v>
      </c>
      <c r="Z205">
        <v>12.125</v>
      </c>
      <c r="AA205">
        <v>13.375</v>
      </c>
      <c r="AB205">
        <v>15.4375</v>
      </c>
      <c r="AC205">
        <v>16.125</v>
      </c>
    </row>
    <row r="206" spans="5:29" ht="12.75">
      <c r="E206" s="51"/>
      <c r="F206" s="80" t="s">
        <v>76</v>
      </c>
      <c r="G206">
        <v>8.3125</v>
      </c>
      <c r="H206">
        <v>8.8125</v>
      </c>
      <c r="I206">
        <v>8.8125</v>
      </c>
      <c r="J206">
        <v>8.75</v>
      </c>
      <c r="K206">
        <v>8.8125</v>
      </c>
      <c r="L206">
        <v>9.0625</v>
      </c>
      <c r="M206">
        <v>8.9375</v>
      </c>
      <c r="N206">
        <v>9.125</v>
      </c>
      <c r="O206">
        <v>9.1875</v>
      </c>
      <c r="P206">
        <v>9.5625</v>
      </c>
      <c r="Q206">
        <v>9.875</v>
      </c>
      <c r="R206">
        <v>10.6875</v>
      </c>
      <c r="S206">
        <v>11.625</v>
      </c>
      <c r="T206">
        <v>11.9375</v>
      </c>
      <c r="U206">
        <v>12.25</v>
      </c>
      <c r="V206">
        <v>12.6875</v>
      </c>
      <c r="W206">
        <v>12.1875</v>
      </c>
      <c r="X206">
        <v>14.0625</v>
      </c>
      <c r="Y206">
        <v>15.25</v>
      </c>
      <c r="Z206">
        <v>13.625</v>
      </c>
      <c r="AA206">
        <v>14.875</v>
      </c>
      <c r="AB206">
        <v>17.1875</v>
      </c>
      <c r="AC206">
        <v>17.875</v>
      </c>
    </row>
    <row r="207" spans="5:29" ht="12.75">
      <c r="E207" s="81" t="s">
        <v>72</v>
      </c>
      <c r="F207" s="80" t="s">
        <v>77</v>
      </c>
      <c r="G207">
        <v>7.9375</v>
      </c>
      <c r="H207">
        <v>8.4375</v>
      </c>
      <c r="I207">
        <v>8.4375</v>
      </c>
      <c r="J207">
        <v>8.375</v>
      </c>
      <c r="K207">
        <v>8.4375</v>
      </c>
      <c r="L207">
        <v>8.6875</v>
      </c>
      <c r="M207">
        <v>8.5625</v>
      </c>
      <c r="N207">
        <v>8.6875</v>
      </c>
      <c r="O207">
        <v>8.75</v>
      </c>
      <c r="P207">
        <v>9</v>
      </c>
      <c r="Q207">
        <v>9.1875</v>
      </c>
      <c r="R207">
        <v>10.0625</v>
      </c>
      <c r="S207">
        <v>10.875</v>
      </c>
      <c r="T207">
        <v>11.1875</v>
      </c>
      <c r="U207">
        <v>11.125</v>
      </c>
      <c r="V207">
        <v>11.5625</v>
      </c>
      <c r="W207">
        <v>11.1875</v>
      </c>
      <c r="X207">
        <v>12.6875</v>
      </c>
      <c r="Y207">
        <v>13.875</v>
      </c>
      <c r="Z207">
        <v>12.125</v>
      </c>
      <c r="AA207">
        <v>13.375</v>
      </c>
      <c r="AB207">
        <v>15.4375</v>
      </c>
      <c r="AC207">
        <v>16.125</v>
      </c>
    </row>
    <row r="208" spans="5:29" ht="12.75">
      <c r="E208" s="51"/>
      <c r="F208" s="80" t="s">
        <v>78</v>
      </c>
      <c r="G208">
        <v>8.125</v>
      </c>
      <c r="H208">
        <v>8.625</v>
      </c>
      <c r="I208">
        <v>8.625</v>
      </c>
      <c r="J208">
        <v>8.5625</v>
      </c>
      <c r="K208">
        <v>8.625</v>
      </c>
      <c r="L208">
        <v>8.875</v>
      </c>
      <c r="M208">
        <v>8.75</v>
      </c>
      <c r="N208">
        <v>8.9375</v>
      </c>
      <c r="O208">
        <v>9</v>
      </c>
      <c r="P208">
        <v>9.25</v>
      </c>
      <c r="Q208">
        <v>9.5625</v>
      </c>
      <c r="R208">
        <v>10.4375</v>
      </c>
      <c r="S208">
        <v>11.25</v>
      </c>
      <c r="T208">
        <v>11.5625</v>
      </c>
      <c r="U208">
        <v>11.625</v>
      </c>
      <c r="V208">
        <v>12.0625</v>
      </c>
      <c r="W208">
        <v>11.6875</v>
      </c>
      <c r="X208">
        <v>13.4375</v>
      </c>
      <c r="Y208">
        <v>14.625</v>
      </c>
      <c r="Z208">
        <v>12.875</v>
      </c>
      <c r="AA208">
        <v>14.125</v>
      </c>
      <c r="AB208">
        <v>16.4375</v>
      </c>
      <c r="AC208">
        <v>17.125</v>
      </c>
    </row>
    <row r="209" spans="5:29" ht="12.75">
      <c r="E209" s="51"/>
      <c r="F209" s="80" t="s">
        <v>79</v>
      </c>
      <c r="G209">
        <v>7.9375</v>
      </c>
      <c r="H209">
        <v>8.4375</v>
      </c>
      <c r="I209">
        <v>8.4375</v>
      </c>
      <c r="J209">
        <v>8.375</v>
      </c>
      <c r="K209">
        <v>8.4375</v>
      </c>
      <c r="L209">
        <v>8.8125</v>
      </c>
      <c r="M209">
        <v>8.6875</v>
      </c>
      <c r="N209">
        <v>8.8125</v>
      </c>
      <c r="O209">
        <v>9.125</v>
      </c>
      <c r="P209">
        <v>9.5</v>
      </c>
      <c r="Q209">
        <v>10.0625</v>
      </c>
      <c r="R209">
        <v>10.6875</v>
      </c>
      <c r="S209">
        <v>11.5</v>
      </c>
      <c r="T209">
        <v>11.9375</v>
      </c>
      <c r="U209">
        <v>12.125</v>
      </c>
      <c r="V209">
        <v>13.1875</v>
      </c>
      <c r="W209">
        <v>12.8125</v>
      </c>
      <c r="X209">
        <v>14.5625</v>
      </c>
      <c r="Y209">
        <v>16.5</v>
      </c>
      <c r="Z209">
        <v>15.5</v>
      </c>
      <c r="AA209">
        <v>16.5</v>
      </c>
      <c r="AB209">
        <v>19.1875</v>
      </c>
      <c r="AC209">
        <v>20.5</v>
      </c>
    </row>
    <row r="210" spans="5:29" ht="12.75">
      <c r="E210" s="51"/>
      <c r="F210" s="80" t="s">
        <v>80</v>
      </c>
      <c r="G210">
        <v>8.125</v>
      </c>
      <c r="H210">
        <v>8.625</v>
      </c>
      <c r="I210">
        <v>8.625</v>
      </c>
      <c r="J210">
        <v>8.5625</v>
      </c>
      <c r="K210">
        <v>8.625</v>
      </c>
      <c r="L210">
        <v>9</v>
      </c>
      <c r="M210">
        <v>8.875</v>
      </c>
      <c r="N210">
        <v>9.0625</v>
      </c>
      <c r="O210">
        <v>9.375</v>
      </c>
      <c r="P210">
        <v>9.75</v>
      </c>
      <c r="Q210">
        <v>10.4375</v>
      </c>
      <c r="R210">
        <v>11.0625</v>
      </c>
      <c r="S210">
        <v>11.875</v>
      </c>
      <c r="T210">
        <v>12.3125</v>
      </c>
      <c r="U210">
        <v>12.625</v>
      </c>
      <c r="V210">
        <v>13.6875</v>
      </c>
      <c r="W210">
        <v>13.3125</v>
      </c>
      <c r="X210">
        <v>15.3125</v>
      </c>
      <c r="Y210">
        <v>17.25</v>
      </c>
      <c r="Z210">
        <v>16.25</v>
      </c>
      <c r="AA210">
        <v>17.25</v>
      </c>
      <c r="AB210">
        <v>20.1875</v>
      </c>
      <c r="AC210">
        <v>21.5</v>
      </c>
    </row>
    <row r="211" spans="5:6" ht="12.75">
      <c r="E211" s="51"/>
      <c r="F211" s="82"/>
    </row>
    <row r="212" spans="5:29" ht="12.75">
      <c r="E212" s="51"/>
      <c r="F212" s="80" t="s">
        <v>75</v>
      </c>
      <c r="G212">
        <v>11</v>
      </c>
      <c r="H212">
        <v>11.75</v>
      </c>
      <c r="I212">
        <v>11.75</v>
      </c>
      <c r="J212">
        <v>11.6875</v>
      </c>
      <c r="K212">
        <v>11.625</v>
      </c>
      <c r="L212">
        <v>12.0625</v>
      </c>
      <c r="M212">
        <v>11.8125</v>
      </c>
      <c r="N212">
        <v>11.875</v>
      </c>
      <c r="O212">
        <v>12</v>
      </c>
      <c r="P212">
        <v>12.375</v>
      </c>
      <c r="Q212">
        <v>12.5625</v>
      </c>
      <c r="R212">
        <v>13.5625</v>
      </c>
      <c r="S212">
        <v>14.625</v>
      </c>
      <c r="T212">
        <v>15.0625</v>
      </c>
      <c r="U212">
        <v>15</v>
      </c>
      <c r="V212">
        <v>15.625</v>
      </c>
      <c r="W212">
        <v>14.75</v>
      </c>
      <c r="X212">
        <v>16.6875</v>
      </c>
      <c r="Y212">
        <v>18.4375</v>
      </c>
      <c r="Z212">
        <v>15.5</v>
      </c>
      <c r="AA212">
        <v>17.1875</v>
      </c>
      <c r="AB212">
        <v>20.0625</v>
      </c>
      <c r="AC212">
        <v>21.0625</v>
      </c>
    </row>
    <row r="213" spans="5:29" ht="12.75">
      <c r="E213" s="51"/>
      <c r="F213" s="80" t="s">
        <v>76</v>
      </c>
      <c r="G213">
        <v>11.375</v>
      </c>
      <c r="H213">
        <v>12.125</v>
      </c>
      <c r="I213">
        <v>12.125</v>
      </c>
      <c r="J213">
        <v>12.0625</v>
      </c>
      <c r="K213">
        <v>12</v>
      </c>
      <c r="L213">
        <v>12.4375</v>
      </c>
      <c r="M213">
        <v>12.1875</v>
      </c>
      <c r="N213">
        <v>12.3125</v>
      </c>
      <c r="O213">
        <v>12.4375</v>
      </c>
      <c r="P213">
        <v>12.875</v>
      </c>
      <c r="Q213">
        <v>13.1875</v>
      </c>
      <c r="R213">
        <v>14.1875</v>
      </c>
      <c r="S213">
        <v>15.375</v>
      </c>
      <c r="T213">
        <v>15.8125</v>
      </c>
      <c r="U213">
        <v>16</v>
      </c>
      <c r="V213">
        <v>16.625</v>
      </c>
      <c r="W213">
        <v>15.75</v>
      </c>
      <c r="X213">
        <v>18.0625</v>
      </c>
      <c r="Y213">
        <v>19.8125</v>
      </c>
      <c r="Z213">
        <v>17</v>
      </c>
      <c r="AA213">
        <v>18.6875</v>
      </c>
      <c r="AB213">
        <v>21.8125</v>
      </c>
      <c r="AC213">
        <v>22.8125</v>
      </c>
    </row>
    <row r="214" spans="5:29" ht="12.75">
      <c r="E214" s="83" t="s">
        <v>74</v>
      </c>
      <c r="F214" s="80" t="s">
        <v>77</v>
      </c>
      <c r="G214">
        <v>11</v>
      </c>
      <c r="H214">
        <v>11.75</v>
      </c>
      <c r="I214">
        <v>11.75</v>
      </c>
      <c r="J214">
        <v>11.6875</v>
      </c>
      <c r="K214">
        <v>11.625</v>
      </c>
      <c r="L214">
        <v>12.0625</v>
      </c>
      <c r="M214">
        <v>11.8125</v>
      </c>
      <c r="N214">
        <v>11.875</v>
      </c>
      <c r="O214">
        <v>12</v>
      </c>
      <c r="P214">
        <v>12.3125</v>
      </c>
      <c r="Q214">
        <v>12.5</v>
      </c>
      <c r="R214">
        <v>13.5625</v>
      </c>
      <c r="S214">
        <v>14.625</v>
      </c>
      <c r="T214">
        <v>15.0625</v>
      </c>
      <c r="U214">
        <v>14.875</v>
      </c>
      <c r="V214">
        <v>15.5</v>
      </c>
      <c r="W214">
        <v>14.75</v>
      </c>
      <c r="X214">
        <v>16.6875</v>
      </c>
      <c r="Y214">
        <v>18.4375</v>
      </c>
      <c r="Z214">
        <v>15.5</v>
      </c>
      <c r="AA214">
        <v>17.1875</v>
      </c>
      <c r="AB214">
        <v>20.0625</v>
      </c>
      <c r="AC214">
        <v>21.0625</v>
      </c>
    </row>
    <row r="215" spans="5:29" ht="12.75">
      <c r="E215" s="51"/>
      <c r="F215" s="80" t="s">
        <v>78</v>
      </c>
      <c r="G215">
        <v>11.1875</v>
      </c>
      <c r="H215">
        <v>11.9375</v>
      </c>
      <c r="I215">
        <v>11.9375</v>
      </c>
      <c r="J215">
        <v>11.875</v>
      </c>
      <c r="K215">
        <v>11.8125</v>
      </c>
      <c r="L215">
        <v>12.25</v>
      </c>
      <c r="M215">
        <v>12</v>
      </c>
      <c r="N215">
        <v>12.125</v>
      </c>
      <c r="O215">
        <v>12.25</v>
      </c>
      <c r="P215">
        <v>12.5625</v>
      </c>
      <c r="Q215">
        <v>12.875</v>
      </c>
      <c r="R215">
        <v>13.9375</v>
      </c>
      <c r="S215">
        <v>15</v>
      </c>
      <c r="T215">
        <v>15.4375</v>
      </c>
      <c r="U215">
        <v>15.375</v>
      </c>
      <c r="V215">
        <v>16</v>
      </c>
      <c r="W215">
        <v>15.25</v>
      </c>
      <c r="X215">
        <v>17.4375</v>
      </c>
      <c r="Y215">
        <v>19.1875</v>
      </c>
      <c r="Z215">
        <v>16.25</v>
      </c>
      <c r="AA215">
        <v>17.9375</v>
      </c>
      <c r="AB215">
        <v>21.0625</v>
      </c>
      <c r="AC215">
        <v>22.0625</v>
      </c>
    </row>
    <row r="216" spans="5:29" ht="12.75">
      <c r="E216" s="51"/>
      <c r="F216" s="80" t="s">
        <v>79</v>
      </c>
      <c r="G216">
        <v>11</v>
      </c>
      <c r="H216">
        <v>11.75</v>
      </c>
      <c r="I216">
        <v>11.75</v>
      </c>
      <c r="J216">
        <v>11.6875</v>
      </c>
      <c r="K216">
        <v>11.625</v>
      </c>
      <c r="L216">
        <v>12.1875</v>
      </c>
      <c r="M216">
        <v>11.9375</v>
      </c>
      <c r="N216">
        <v>12</v>
      </c>
      <c r="O216">
        <v>12.375</v>
      </c>
      <c r="P216">
        <v>12.8125</v>
      </c>
      <c r="Q216">
        <v>13.375</v>
      </c>
      <c r="R216">
        <v>14.1875</v>
      </c>
      <c r="S216">
        <v>15.25</v>
      </c>
      <c r="T216">
        <v>15.8125</v>
      </c>
      <c r="U216">
        <v>15.875</v>
      </c>
      <c r="V216">
        <v>17.125</v>
      </c>
      <c r="W216">
        <v>16.375</v>
      </c>
      <c r="X216">
        <v>18.5625</v>
      </c>
      <c r="Y216">
        <v>21.0625</v>
      </c>
      <c r="Z216">
        <v>18.875</v>
      </c>
      <c r="AA216">
        <v>20.3125</v>
      </c>
      <c r="AB216">
        <v>23.8125</v>
      </c>
      <c r="AC216">
        <v>25.4375</v>
      </c>
    </row>
    <row r="217" spans="5:29" ht="13.5" thickBot="1">
      <c r="E217" s="55"/>
      <c r="F217" s="84" t="s">
        <v>80</v>
      </c>
      <c r="G217">
        <v>11.1875</v>
      </c>
      <c r="H217">
        <v>11.9375</v>
      </c>
      <c r="I217">
        <v>11.9375</v>
      </c>
      <c r="J217">
        <v>11.875</v>
      </c>
      <c r="K217">
        <v>11.8125</v>
      </c>
      <c r="L217">
        <v>12.375</v>
      </c>
      <c r="M217">
        <v>12.125</v>
      </c>
      <c r="N217">
        <v>12.25</v>
      </c>
      <c r="O217">
        <v>12.625</v>
      </c>
      <c r="P217">
        <v>13.0625</v>
      </c>
      <c r="Q217">
        <v>13.75</v>
      </c>
      <c r="R217">
        <v>14.5625</v>
      </c>
      <c r="S217">
        <v>15.625</v>
      </c>
      <c r="T217">
        <v>16.1875</v>
      </c>
      <c r="U217">
        <v>16.375</v>
      </c>
      <c r="V217">
        <v>17.625</v>
      </c>
      <c r="W217">
        <v>16.875</v>
      </c>
      <c r="X217">
        <v>19.3125</v>
      </c>
      <c r="Y217">
        <v>21.8125</v>
      </c>
      <c r="Z217">
        <v>19.625</v>
      </c>
      <c r="AA217">
        <v>21.0625</v>
      </c>
      <c r="AB217">
        <v>24.8125</v>
      </c>
      <c r="AC217">
        <v>26.4375</v>
      </c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  <row r="241" ht="12.75">
      <c r="AC241" s="1"/>
    </row>
    <row r="242" ht="12.75">
      <c r="AC242" s="1"/>
    </row>
    <row r="243" ht="12.75">
      <c r="AC243" s="1"/>
    </row>
    <row r="244" ht="12.75">
      <c r="AC244" s="1"/>
    </row>
    <row r="245" ht="12.75">
      <c r="AC245" s="1"/>
    </row>
    <row r="246" ht="12.75">
      <c r="AC246" s="1"/>
    </row>
    <row r="247" ht="12.75">
      <c r="AC247" s="1"/>
    </row>
    <row r="248" ht="12.75">
      <c r="AC248" s="1"/>
    </row>
    <row r="249" ht="12.75">
      <c r="AC249" s="1"/>
    </row>
    <row r="250" ht="12.75">
      <c r="AC250" s="1"/>
    </row>
    <row r="251" ht="12.75">
      <c r="AC251" s="1"/>
    </row>
    <row r="252" ht="12.75">
      <c r="AC252" s="1"/>
    </row>
    <row r="253" ht="12.75">
      <c r="AC253" s="1"/>
    </row>
    <row r="254" ht="12.75">
      <c r="AC254" s="1"/>
    </row>
    <row r="255" ht="12.75">
      <c r="AC255" s="1"/>
    </row>
    <row r="256" ht="12.75">
      <c r="AC256" s="1"/>
    </row>
    <row r="257" ht="12.75">
      <c r="AC257" s="1"/>
    </row>
    <row r="258" ht="12.75">
      <c r="AC258" s="1"/>
    </row>
    <row r="259" ht="12.75">
      <c r="AC259" s="1"/>
    </row>
    <row r="260" ht="12.75">
      <c r="AC260" s="1"/>
    </row>
    <row r="261" ht="12.75">
      <c r="AC261" s="1"/>
    </row>
    <row r="262" ht="12.75">
      <c r="AC262" s="1"/>
    </row>
    <row r="263" ht="12.75">
      <c r="AC263" s="1"/>
    </row>
    <row r="264" ht="12.75">
      <c r="AC264" s="1"/>
    </row>
    <row r="265" ht="12.75">
      <c r="AC265" s="1"/>
    </row>
    <row r="266" ht="12.75">
      <c r="AC266" s="1"/>
    </row>
    <row r="267" ht="12.75">
      <c r="AC267" s="1"/>
    </row>
    <row r="268" ht="12.75">
      <c r="AC268" s="1"/>
    </row>
    <row r="269" ht="12.75">
      <c r="AC269" s="1"/>
    </row>
    <row r="270" ht="12.75">
      <c r="AC270" s="1"/>
    </row>
    <row r="271" ht="12.75">
      <c r="AC271" s="1"/>
    </row>
    <row r="272" ht="12.75">
      <c r="AC272" s="1"/>
    </row>
    <row r="273" ht="12.75">
      <c r="AC273" s="1"/>
    </row>
    <row r="274" ht="12.75">
      <c r="AC274" s="1"/>
    </row>
    <row r="275" ht="12.75">
      <c r="AC275" s="1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  <row r="330" ht="12.75">
      <c r="AC330" s="1"/>
    </row>
    <row r="331" ht="12.75">
      <c r="AC331" s="1"/>
    </row>
    <row r="332" ht="12.75">
      <c r="AC332" s="1"/>
    </row>
    <row r="333" ht="12.75">
      <c r="AC333" s="1"/>
    </row>
    <row r="334" ht="12.75">
      <c r="AC334" s="1"/>
    </row>
    <row r="335" ht="12.75">
      <c r="AC335" s="1"/>
    </row>
    <row r="336" ht="12.75">
      <c r="AC336" s="1"/>
    </row>
    <row r="337" ht="12.75">
      <c r="AC337" s="1"/>
    </row>
    <row r="338" ht="12.75">
      <c r="AC338" s="1"/>
    </row>
    <row r="339" ht="12.75">
      <c r="AC339" s="1"/>
    </row>
    <row r="340" ht="12.75">
      <c r="AC340" s="1"/>
    </row>
    <row r="341" ht="12.75">
      <c r="AC341" s="1"/>
    </row>
    <row r="342" ht="12.75">
      <c r="AC342" s="1"/>
    </row>
    <row r="343" ht="12.75">
      <c r="AC343" s="1"/>
    </row>
    <row r="344" ht="12.75">
      <c r="AC344" s="1"/>
    </row>
    <row r="345" ht="12.75">
      <c r="AC345" s="1"/>
    </row>
    <row r="346" ht="12.75">
      <c r="AC346" s="1"/>
    </row>
    <row r="347" ht="12.75">
      <c r="AC347" s="1"/>
    </row>
    <row r="348" ht="12.75">
      <c r="AC348" s="1"/>
    </row>
    <row r="349" ht="12.75">
      <c r="AC349" s="1"/>
    </row>
    <row r="350" ht="12.75">
      <c r="AC350" s="1"/>
    </row>
    <row r="351" ht="12.75">
      <c r="AC351" s="1"/>
    </row>
    <row r="352" ht="12.75">
      <c r="AC352" s="1"/>
    </row>
    <row r="353" ht="12.75">
      <c r="AC353" s="1"/>
    </row>
    <row r="354" ht="12.75">
      <c r="AC354" s="1"/>
    </row>
    <row r="355" ht="12.75">
      <c r="AC355" s="1"/>
    </row>
    <row r="356" ht="12.75">
      <c r="AC356" s="1"/>
    </row>
    <row r="357" ht="12.75">
      <c r="AC357" s="1"/>
    </row>
    <row r="358" ht="12.75">
      <c r="AC358" s="1"/>
    </row>
    <row r="359" ht="12.75">
      <c r="AC359" s="1"/>
    </row>
    <row r="360" ht="12.75">
      <c r="AC360" s="1"/>
    </row>
    <row r="361" ht="12.75">
      <c r="AC361" s="1"/>
    </row>
    <row r="362" ht="12.75">
      <c r="AC362" s="1"/>
    </row>
    <row r="363" ht="12.75">
      <c r="AC363" s="1"/>
    </row>
    <row r="364" ht="12.75">
      <c r="AC364" s="1"/>
    </row>
    <row r="365" ht="12.75">
      <c r="AC365" s="1"/>
    </row>
    <row r="366" ht="12.75">
      <c r="AC366" s="1"/>
    </row>
    <row r="367" ht="12.75">
      <c r="AC367" s="1"/>
    </row>
    <row r="368" ht="12.75">
      <c r="AC368" s="1"/>
    </row>
    <row r="369" ht="12.75">
      <c r="AC369" s="1"/>
    </row>
    <row r="370" ht="12.75">
      <c r="AC370" s="1"/>
    </row>
    <row r="371" ht="12.75">
      <c r="AC371" s="1"/>
    </row>
    <row r="372" ht="12.75">
      <c r="AC372" s="1"/>
    </row>
    <row r="373" ht="12.75">
      <c r="AC373" s="1"/>
    </row>
    <row r="374" ht="12.75">
      <c r="AC374" s="1"/>
    </row>
    <row r="375" ht="12.75">
      <c r="AC375" s="1"/>
    </row>
    <row r="376" ht="12.75">
      <c r="AC376" s="1"/>
    </row>
    <row r="377" ht="12.75">
      <c r="AC377" s="1"/>
    </row>
    <row r="378" ht="12.75">
      <c r="AC378" s="1"/>
    </row>
    <row r="379" ht="12.75">
      <c r="AC379" s="1"/>
    </row>
    <row r="380" ht="12.75">
      <c r="AC380" s="1"/>
    </row>
    <row r="381" ht="12.75">
      <c r="AC381" s="1"/>
    </row>
    <row r="382" ht="12.75">
      <c r="AC382" s="1"/>
    </row>
    <row r="383" ht="12.75">
      <c r="AC383" s="1"/>
    </row>
    <row r="384" ht="12.75">
      <c r="AC384" s="1"/>
    </row>
    <row r="385" ht="12.75">
      <c r="AC385" s="1"/>
    </row>
    <row r="386" ht="12.75">
      <c r="AC386" s="1"/>
    </row>
    <row r="387" ht="12.75">
      <c r="AC387" s="1"/>
    </row>
    <row r="388" ht="12.75">
      <c r="AC388" s="1"/>
    </row>
    <row r="389" ht="12.75">
      <c r="AC389" s="1"/>
    </row>
    <row r="390" ht="12.75">
      <c r="AC390" s="1"/>
    </row>
    <row r="391" ht="12.75">
      <c r="AC391" s="1"/>
    </row>
    <row r="392" ht="12.75">
      <c r="AC392" s="1"/>
    </row>
    <row r="393" ht="12.75">
      <c r="AC393" s="1"/>
    </row>
    <row r="394" ht="12.75">
      <c r="AC394" s="1"/>
    </row>
    <row r="395" ht="12.75">
      <c r="AC395" s="1"/>
    </row>
    <row r="396" ht="12.75">
      <c r="AC396" s="1"/>
    </row>
    <row r="397" ht="12.75">
      <c r="AC397" s="1"/>
    </row>
    <row r="398" ht="12.75">
      <c r="AC398" s="1"/>
    </row>
    <row r="399" ht="12.75">
      <c r="AC399" s="1"/>
    </row>
    <row r="400" ht="12.75">
      <c r="AC400" s="1"/>
    </row>
    <row r="401" ht="12.75">
      <c r="AC401" s="1"/>
    </row>
    <row r="402" ht="12.75">
      <c r="AC402" s="1"/>
    </row>
    <row r="403" ht="12.75">
      <c r="AC403" s="1"/>
    </row>
    <row r="404" ht="12.75">
      <c r="AC404" s="1"/>
    </row>
    <row r="405" ht="12.75">
      <c r="AC405" s="1"/>
    </row>
    <row r="406" ht="12.75">
      <c r="AC406" s="1"/>
    </row>
    <row r="407" ht="12.75">
      <c r="AC407" s="1"/>
    </row>
    <row r="408" ht="12.75">
      <c r="AC408" s="1"/>
    </row>
    <row r="409" ht="12.75">
      <c r="AC409" s="1"/>
    </row>
    <row r="410" ht="12.75">
      <c r="AC410" s="1"/>
    </row>
    <row r="411" ht="12.75">
      <c r="AC411" s="1"/>
    </row>
    <row r="412" ht="12.75">
      <c r="AC412" s="1"/>
    </row>
    <row r="413" ht="12.75">
      <c r="AC413" s="1"/>
    </row>
    <row r="414" ht="12.75">
      <c r="AC414" s="1"/>
    </row>
    <row r="415" ht="12.75">
      <c r="AC415" s="1"/>
    </row>
    <row r="416" ht="12.75">
      <c r="AC416" s="1"/>
    </row>
    <row r="417" ht="12.75">
      <c r="AC417" s="1"/>
    </row>
    <row r="418" ht="12.75">
      <c r="AC418" s="1"/>
    </row>
    <row r="419" ht="12.75">
      <c r="AC419" s="1"/>
    </row>
    <row r="420" ht="12.75">
      <c r="AC420" s="1"/>
    </row>
    <row r="421" ht="12.75">
      <c r="AC421" s="1"/>
    </row>
    <row r="422" ht="12.75">
      <c r="AC422" s="1"/>
    </row>
    <row r="423" ht="12.75">
      <c r="AC423" s="1"/>
    </row>
    <row r="424" ht="12.75">
      <c r="AC424" s="1"/>
    </row>
    <row r="425" ht="12.75">
      <c r="AC425" s="1"/>
    </row>
    <row r="426" ht="12.75">
      <c r="AC426" s="1"/>
    </row>
    <row r="427" ht="12.75">
      <c r="AC427" s="1"/>
    </row>
    <row r="428" ht="12.75">
      <c r="AC428" s="1"/>
    </row>
    <row r="429" ht="12.75">
      <c r="AC429" s="1"/>
    </row>
    <row r="430" ht="12.75">
      <c r="AC430" s="1"/>
    </row>
    <row r="431" ht="12.75">
      <c r="AC431" s="1"/>
    </row>
    <row r="432" ht="12.75">
      <c r="AC432" s="1"/>
    </row>
    <row r="433" ht="12.75">
      <c r="AC433" s="1"/>
    </row>
    <row r="434" ht="12.75">
      <c r="AC434" s="1"/>
    </row>
    <row r="435" ht="12.75">
      <c r="AC435" s="1"/>
    </row>
    <row r="436" ht="12.75">
      <c r="AC436" s="1"/>
    </row>
    <row r="437" ht="12.75">
      <c r="AC437" s="1"/>
    </row>
    <row r="438" ht="12.75">
      <c r="AC438" s="1"/>
    </row>
    <row r="439" ht="12.75">
      <c r="AC439" s="1"/>
    </row>
    <row r="440" ht="12.75">
      <c r="AC440" s="1"/>
    </row>
    <row r="441" ht="12.75">
      <c r="AC441" s="1"/>
    </row>
    <row r="442" ht="12.75">
      <c r="AC442" s="1"/>
    </row>
    <row r="443" ht="12.75">
      <c r="AC443" s="1"/>
    </row>
    <row r="444" ht="12.75">
      <c r="AC444" s="1"/>
    </row>
    <row r="445" ht="12.75">
      <c r="AC445" s="1"/>
    </row>
    <row r="446" ht="12.75">
      <c r="AC446" s="1"/>
    </row>
    <row r="447" ht="12.75">
      <c r="AC447" s="1"/>
    </row>
    <row r="448" ht="12.75">
      <c r="AC448" s="1"/>
    </row>
    <row r="449" ht="12.75">
      <c r="AC449" s="1"/>
    </row>
    <row r="450" ht="12.75">
      <c r="AC450" s="1"/>
    </row>
    <row r="451" ht="12.75">
      <c r="AC451" s="1"/>
    </row>
    <row r="452" ht="12.75">
      <c r="AC452" s="1"/>
    </row>
    <row r="453" ht="12.75">
      <c r="AC453" s="1"/>
    </row>
    <row r="454" ht="12.75">
      <c r="AC454" s="1"/>
    </row>
    <row r="455" ht="12.75">
      <c r="AC455" s="1"/>
    </row>
    <row r="456" ht="12.75">
      <c r="AC456" s="1"/>
    </row>
    <row r="457" ht="12.75">
      <c r="AC457" s="1"/>
    </row>
    <row r="458" ht="12.75">
      <c r="AC458" s="1"/>
    </row>
    <row r="459" ht="12.75">
      <c r="AC459" s="1"/>
    </row>
    <row r="460" ht="12.75">
      <c r="AC460" s="1"/>
    </row>
    <row r="461" ht="12.75">
      <c r="AC461" s="1"/>
    </row>
    <row r="462" ht="12.75">
      <c r="AC462" s="1"/>
    </row>
    <row r="463" ht="12.75">
      <c r="AC463" s="1"/>
    </row>
    <row r="464" ht="12.75">
      <c r="AC464" s="1"/>
    </row>
    <row r="465" ht="12.75">
      <c r="AC465" s="1"/>
    </row>
    <row r="466" ht="12.75">
      <c r="AC466" s="1"/>
    </row>
    <row r="467" ht="12.75">
      <c r="AC467" s="1"/>
    </row>
    <row r="468" ht="12.75">
      <c r="AC468" s="1"/>
    </row>
    <row r="469" ht="12.75">
      <c r="AC469" s="1"/>
    </row>
    <row r="470" ht="12.75">
      <c r="AC470" s="1"/>
    </row>
    <row r="471" ht="12.75">
      <c r="AC471" s="1"/>
    </row>
    <row r="472" ht="12.75">
      <c r="AC472" s="1"/>
    </row>
    <row r="473" ht="12.75">
      <c r="AC473" s="1"/>
    </row>
    <row r="474" ht="12.75">
      <c r="AC474" s="1"/>
    </row>
    <row r="475" ht="12.75">
      <c r="AC475" s="1"/>
    </row>
    <row r="476" ht="12.75">
      <c r="AC476" s="1"/>
    </row>
    <row r="477" ht="12.75">
      <c r="AC477" s="1"/>
    </row>
    <row r="478" ht="12.75">
      <c r="AC478" s="1"/>
    </row>
    <row r="479" ht="12.75">
      <c r="AC479" s="1"/>
    </row>
    <row r="480" ht="12.75">
      <c r="AC480" s="1"/>
    </row>
    <row r="481" ht="12.75">
      <c r="AC481" s="1"/>
    </row>
    <row r="482" ht="12.75">
      <c r="AC482" s="1"/>
    </row>
    <row r="483" ht="12.75">
      <c r="AC483" s="1"/>
    </row>
    <row r="484" ht="12.75">
      <c r="AC484" s="1"/>
    </row>
    <row r="485" ht="12.75">
      <c r="AC485" s="1"/>
    </row>
    <row r="486" ht="12.75">
      <c r="AC486" s="1"/>
    </row>
    <row r="487" ht="12.75">
      <c r="AC487" s="1"/>
    </row>
    <row r="488" ht="12.75">
      <c r="AC488" s="1"/>
    </row>
    <row r="489" ht="12.75">
      <c r="AC489" s="1"/>
    </row>
    <row r="490" ht="12.75">
      <c r="AC490" s="1"/>
    </row>
    <row r="491" ht="12.75">
      <c r="AC491" s="1"/>
    </row>
    <row r="492" ht="12.75">
      <c r="AC492" s="1"/>
    </row>
    <row r="493" ht="12.75">
      <c r="AC493" s="1"/>
    </row>
    <row r="494" ht="12.75">
      <c r="AC494" s="1"/>
    </row>
    <row r="495" ht="12.75">
      <c r="AC495" s="1"/>
    </row>
    <row r="496" ht="12.75">
      <c r="AC496" s="1"/>
    </row>
    <row r="497" ht="12.75">
      <c r="AC497" s="1"/>
    </row>
    <row r="498" ht="12.75">
      <c r="AC498" s="1"/>
    </row>
    <row r="499" ht="12.75">
      <c r="AC499" s="1"/>
    </row>
    <row r="500" ht="12.75">
      <c r="AC500" s="1"/>
    </row>
    <row r="501" ht="12.75">
      <c r="AC501" s="1"/>
    </row>
    <row r="502" ht="12.75">
      <c r="AC502" s="1"/>
    </row>
    <row r="503" ht="12.75">
      <c r="AC503" s="1"/>
    </row>
    <row r="504" ht="12.75">
      <c r="AC504" s="1"/>
    </row>
    <row r="505" ht="12.75">
      <c r="AC505" s="1"/>
    </row>
    <row r="506" ht="12.75">
      <c r="AC506" s="1"/>
    </row>
    <row r="507" ht="12.75">
      <c r="AC507" s="1"/>
    </row>
    <row r="508" ht="12.75">
      <c r="AC508" s="1"/>
    </row>
    <row r="509" ht="12.75">
      <c r="AC509" s="1"/>
    </row>
    <row r="510" ht="12.75">
      <c r="AC510" s="1"/>
    </row>
    <row r="511" ht="12.75">
      <c r="AC511" s="1"/>
    </row>
    <row r="512" ht="12.75">
      <c r="AC512" s="1"/>
    </row>
    <row r="513" ht="12.75">
      <c r="AC513" s="1"/>
    </row>
    <row r="514" ht="12.75">
      <c r="AC514" s="1"/>
    </row>
    <row r="515" ht="12.75">
      <c r="AC515" s="1"/>
    </row>
    <row r="516" ht="12.75">
      <c r="AC516" s="1"/>
    </row>
    <row r="517" ht="12.75">
      <c r="AC517" s="1"/>
    </row>
    <row r="518" ht="12.75">
      <c r="AC518" s="1"/>
    </row>
    <row r="519" ht="12.75">
      <c r="AC519" s="1"/>
    </row>
    <row r="520" ht="12.75">
      <c r="AC520" s="1"/>
    </row>
    <row r="521" ht="12.75">
      <c r="AC521" s="1"/>
    </row>
    <row r="522" ht="12.75">
      <c r="AC522" s="1"/>
    </row>
    <row r="523" ht="12.75">
      <c r="AC523" s="1"/>
    </row>
    <row r="524" ht="12.75">
      <c r="AC524" s="1"/>
    </row>
    <row r="525" ht="12.75">
      <c r="AC525" s="1"/>
    </row>
    <row r="526" ht="12.75">
      <c r="AC526" s="1"/>
    </row>
    <row r="527" ht="12.75">
      <c r="AC527" s="1"/>
    </row>
    <row r="528" ht="12.75">
      <c r="AC528" s="1"/>
    </row>
    <row r="529" ht="12.75">
      <c r="AC529" s="1"/>
    </row>
    <row r="530" ht="12.75">
      <c r="AC530" s="1"/>
    </row>
    <row r="531" ht="12.75">
      <c r="AC531" s="1"/>
    </row>
    <row r="532" ht="12.75">
      <c r="AC532" s="1"/>
    </row>
    <row r="533" ht="12.75">
      <c r="AC533" s="1"/>
    </row>
    <row r="534" ht="12.75">
      <c r="AC534" s="1"/>
    </row>
    <row r="535" ht="12.75">
      <c r="AC535" s="1"/>
    </row>
    <row r="536" ht="12.75">
      <c r="AC536" s="1"/>
    </row>
    <row r="537" ht="12.75">
      <c r="AC537" s="1"/>
    </row>
    <row r="538" ht="12.75">
      <c r="AC538" s="1"/>
    </row>
    <row r="539" ht="12.75">
      <c r="AC539" s="1"/>
    </row>
    <row r="540" ht="12.75">
      <c r="AC540" s="1"/>
    </row>
    <row r="541" ht="12.75">
      <c r="AC541" s="1"/>
    </row>
    <row r="542" ht="12.75">
      <c r="AC542" s="1"/>
    </row>
    <row r="543" ht="12.75">
      <c r="AC543" s="1"/>
    </row>
    <row r="544" ht="12.75">
      <c r="AC544" s="1"/>
    </row>
    <row r="545" ht="12.75">
      <c r="AC545" s="1"/>
    </row>
    <row r="546" ht="12.75">
      <c r="AC546" s="1"/>
    </row>
    <row r="547" ht="12.75">
      <c r="AC547" s="1"/>
    </row>
    <row r="548" ht="12.75">
      <c r="AC548" s="1"/>
    </row>
    <row r="549" ht="12.75">
      <c r="AC549" s="1"/>
    </row>
    <row r="550" ht="12.75">
      <c r="AC550" s="1"/>
    </row>
    <row r="551" ht="12.75">
      <c r="AC551" s="1"/>
    </row>
    <row r="552" ht="12.75">
      <c r="AC552" s="1"/>
    </row>
    <row r="553" ht="12.75">
      <c r="AC553" s="1"/>
    </row>
    <row r="554" ht="12.75">
      <c r="AC554" s="1"/>
    </row>
    <row r="555" ht="12.75">
      <c r="AC555" s="1"/>
    </row>
    <row r="556" ht="12.75">
      <c r="AC556" s="1"/>
    </row>
    <row r="557" ht="12.75">
      <c r="AC557" s="1"/>
    </row>
    <row r="558" ht="12.75">
      <c r="AC558" s="1"/>
    </row>
    <row r="559" ht="12.75">
      <c r="AC559" s="1"/>
    </row>
    <row r="560" ht="12.75">
      <c r="AC560" s="1"/>
    </row>
    <row r="561" ht="12.75">
      <c r="AC561" s="1"/>
    </row>
    <row r="562" ht="12.75">
      <c r="AC562" s="1"/>
    </row>
    <row r="563" ht="12.75">
      <c r="AC563" s="1"/>
    </row>
    <row r="564" ht="12.75">
      <c r="AC564" s="1"/>
    </row>
    <row r="565" ht="12.75">
      <c r="AC565" s="1"/>
    </row>
    <row r="566" ht="12.75">
      <c r="AC566" s="1"/>
    </row>
    <row r="567" ht="12.75">
      <c r="AC567" s="1"/>
    </row>
    <row r="568" ht="12.75">
      <c r="AC568" s="1"/>
    </row>
    <row r="569" ht="12.75">
      <c r="AC569" s="1"/>
    </row>
    <row r="570" ht="12.75">
      <c r="AC570" s="1"/>
    </row>
    <row r="571" ht="12.75">
      <c r="AC571" s="1"/>
    </row>
    <row r="572" ht="12.75">
      <c r="AC572" s="1"/>
    </row>
    <row r="573" ht="12.75">
      <c r="AC573" s="1"/>
    </row>
    <row r="574" ht="12.75">
      <c r="AC574" s="1"/>
    </row>
    <row r="575" ht="12.75">
      <c r="AC575" s="1"/>
    </row>
    <row r="576" ht="12.75">
      <c r="AC576" s="1"/>
    </row>
    <row r="577" ht="12.75">
      <c r="AC577" s="1"/>
    </row>
    <row r="578" ht="12.75">
      <c r="AC578" s="1"/>
    </row>
    <row r="579" ht="12.75">
      <c r="AC579" s="1"/>
    </row>
    <row r="580" ht="12.75">
      <c r="AC580" s="1"/>
    </row>
    <row r="581" ht="12.75">
      <c r="AC581" s="1"/>
    </row>
    <row r="582" ht="12.75">
      <c r="AC582" s="1"/>
    </row>
    <row r="583" ht="12.75">
      <c r="AC583" s="1"/>
    </row>
    <row r="584" ht="12.75">
      <c r="AC584" s="1"/>
    </row>
    <row r="585" ht="12.75">
      <c r="AC585" s="1"/>
    </row>
    <row r="586" ht="12.75">
      <c r="AC586" s="1"/>
    </row>
    <row r="587" ht="12.75">
      <c r="AC587" s="1"/>
    </row>
    <row r="588" ht="12.75">
      <c r="AC588" s="1"/>
    </row>
    <row r="589" ht="12.75">
      <c r="AC589" s="1"/>
    </row>
    <row r="590" ht="12.75">
      <c r="AC590" s="1"/>
    </row>
    <row r="591" ht="12.75">
      <c r="AC591" s="1"/>
    </row>
    <row r="592" ht="12.75">
      <c r="AC592" s="1"/>
    </row>
    <row r="593" ht="12.75">
      <c r="AC593" s="1"/>
    </row>
    <row r="594" ht="12.75">
      <c r="AC594" s="1"/>
    </row>
    <row r="595" ht="12.75">
      <c r="AC595" s="1"/>
    </row>
    <row r="596" ht="12.75">
      <c r="AC596" s="1"/>
    </row>
    <row r="597" ht="12.75">
      <c r="AC597" s="1"/>
    </row>
    <row r="598" ht="12.75">
      <c r="AC598" s="1"/>
    </row>
    <row r="599" ht="12.75">
      <c r="AC599" s="1"/>
    </row>
    <row r="600" ht="12.75">
      <c r="AC600" s="1"/>
    </row>
    <row r="601" ht="12.75">
      <c r="AC601" s="1"/>
    </row>
    <row r="602" ht="12.75">
      <c r="AC602" s="1"/>
    </row>
    <row r="603" ht="12.75">
      <c r="AC603" s="1"/>
    </row>
    <row r="604" ht="12.75">
      <c r="AC604" s="1"/>
    </row>
    <row r="605" ht="12.75">
      <c r="AC605" s="1"/>
    </row>
    <row r="606" ht="12.75">
      <c r="AC606" s="1"/>
    </row>
    <row r="607" ht="12.75">
      <c r="AC607" s="1"/>
    </row>
    <row r="608" ht="12.75">
      <c r="AC608" s="1"/>
    </row>
    <row r="609" ht="12.75">
      <c r="AC609" s="1"/>
    </row>
    <row r="610" ht="12.75">
      <c r="AC610" s="1"/>
    </row>
    <row r="611" ht="12.75">
      <c r="AC611" s="1"/>
    </row>
    <row r="612" ht="12.75">
      <c r="AC612" s="1"/>
    </row>
    <row r="613" ht="12.75">
      <c r="AC613" s="1"/>
    </row>
    <row r="614" ht="12.75">
      <c r="AC614" s="1"/>
    </row>
    <row r="615" ht="12.75">
      <c r="AC615" s="1"/>
    </row>
    <row r="616" ht="12.75">
      <c r="AC616" s="1"/>
    </row>
    <row r="617" ht="12.75">
      <c r="AC617" s="1"/>
    </row>
    <row r="618" ht="12.75">
      <c r="AC618" s="1"/>
    </row>
    <row r="619" ht="12.75">
      <c r="AC619" s="1"/>
    </row>
    <row r="620" ht="12.75">
      <c r="AC620" s="1"/>
    </row>
    <row r="621" ht="12.75">
      <c r="AC621" s="1"/>
    </row>
    <row r="622" ht="12.75">
      <c r="AC622" s="1"/>
    </row>
    <row r="623" ht="12.75">
      <c r="AC623" s="1"/>
    </row>
    <row r="624" ht="12.75">
      <c r="AC624" s="1"/>
    </row>
    <row r="625" ht="12.75">
      <c r="AC625" s="1"/>
    </row>
    <row r="626" ht="12.75">
      <c r="AC626" s="1"/>
    </row>
    <row r="627" ht="12.75">
      <c r="AC627" s="1"/>
    </row>
    <row r="628" ht="12.75">
      <c r="AC628" s="1"/>
    </row>
    <row r="629" ht="12.75">
      <c r="AC629" s="1"/>
    </row>
    <row r="630" ht="12.75">
      <c r="AC630" s="1"/>
    </row>
    <row r="631" ht="12.75">
      <c r="AC631" s="1"/>
    </row>
    <row r="632" ht="12.75">
      <c r="AC632" s="1"/>
    </row>
    <row r="633" ht="12.75">
      <c r="AC633" s="1"/>
    </row>
    <row r="634" ht="12.75">
      <c r="AC634" s="1"/>
    </row>
    <row r="635" ht="12.75">
      <c r="AC635" s="1"/>
    </row>
    <row r="636" ht="12.75">
      <c r="AC636" s="1"/>
    </row>
    <row r="637" ht="12.75">
      <c r="AC637" s="1"/>
    </row>
    <row r="638" ht="12.75">
      <c r="AC638" s="1"/>
    </row>
    <row r="639" ht="12.75">
      <c r="AC639" s="1"/>
    </row>
    <row r="640" ht="12.75">
      <c r="AC640" s="1"/>
    </row>
    <row r="641" ht="12.75">
      <c r="AC641" s="1"/>
    </row>
    <row r="642" ht="12.75">
      <c r="AC642" s="1"/>
    </row>
    <row r="643" ht="12.75">
      <c r="AC643" s="1"/>
    </row>
    <row r="644" ht="12.75">
      <c r="AC644" s="1"/>
    </row>
    <row r="645" ht="12.75">
      <c r="AC645" s="1"/>
    </row>
    <row r="646" ht="12.75">
      <c r="AC646" s="1"/>
    </row>
    <row r="647" ht="12.75">
      <c r="AC647" s="1"/>
    </row>
    <row r="648" ht="12.75">
      <c r="AC648" s="1"/>
    </row>
    <row r="649" ht="12.75">
      <c r="AC649" s="1"/>
    </row>
    <row r="650" ht="12.75">
      <c r="AC650" s="1"/>
    </row>
    <row r="651" ht="12.75">
      <c r="AC651" s="1"/>
    </row>
    <row r="652" ht="12.75">
      <c r="AC652" s="1"/>
    </row>
    <row r="653" ht="12.75">
      <c r="AC653" s="1"/>
    </row>
    <row r="654" ht="12.75">
      <c r="AC654" s="1"/>
    </row>
    <row r="655" ht="12.75">
      <c r="AC655" s="1"/>
    </row>
    <row r="656" ht="12.75">
      <c r="AC656" s="1"/>
    </row>
    <row r="657" ht="12.75">
      <c r="AC657" s="1"/>
    </row>
    <row r="658" ht="12.75">
      <c r="AC658" s="1"/>
    </row>
    <row r="659" ht="12.75">
      <c r="AC659" s="1"/>
    </row>
    <row r="660" ht="12.75">
      <c r="AC660" s="1"/>
    </row>
    <row r="661" ht="12.75">
      <c r="AC661" s="1"/>
    </row>
    <row r="662" ht="12.75">
      <c r="AC662" s="1"/>
    </row>
    <row r="663" ht="12.75">
      <c r="AC663" s="1"/>
    </row>
    <row r="664" ht="12.75">
      <c r="AC664" s="1"/>
    </row>
    <row r="665" ht="12.75">
      <c r="AC665" s="1"/>
    </row>
    <row r="666" ht="12.75">
      <c r="AC666" s="1"/>
    </row>
    <row r="667" ht="12.75">
      <c r="AC667" s="1"/>
    </row>
    <row r="668" ht="12.75">
      <c r="AC668" s="1"/>
    </row>
    <row r="669" ht="12.75">
      <c r="AC669" s="1"/>
    </row>
    <row r="670" ht="12.75">
      <c r="AC670" s="1"/>
    </row>
    <row r="671" ht="12.75">
      <c r="AC671" s="1"/>
    </row>
    <row r="672" ht="12.75">
      <c r="AC672" s="1"/>
    </row>
    <row r="673" ht="12.75">
      <c r="AC673" s="1"/>
    </row>
    <row r="674" ht="12.75">
      <c r="AC674" s="1"/>
    </row>
    <row r="675" ht="12.75">
      <c r="AC675" s="1"/>
    </row>
    <row r="676" ht="12.75">
      <c r="AC676" s="1"/>
    </row>
    <row r="677" ht="12.75">
      <c r="AC677" s="1"/>
    </row>
    <row r="678" ht="12.75">
      <c r="AC678" s="1"/>
    </row>
    <row r="679" ht="12.75">
      <c r="AC679" s="1"/>
    </row>
    <row r="680" ht="12.75">
      <c r="AC680" s="1"/>
    </row>
    <row r="681" ht="12.75">
      <c r="AC681" s="1"/>
    </row>
    <row r="682" ht="12.75">
      <c r="AC682" s="1"/>
    </row>
    <row r="683" ht="12.75">
      <c r="AC683" s="1"/>
    </row>
    <row r="684" ht="12.75">
      <c r="AC684" s="1"/>
    </row>
    <row r="685" ht="12.75">
      <c r="AC685" s="1"/>
    </row>
    <row r="686" ht="12.75">
      <c r="AC686" s="1"/>
    </row>
    <row r="687" ht="12.75">
      <c r="AC687" s="1"/>
    </row>
    <row r="688" ht="12.75">
      <c r="AC688" s="1"/>
    </row>
    <row r="689" ht="12.75">
      <c r="AC689" s="1"/>
    </row>
    <row r="690" ht="12.75">
      <c r="AC690" s="1"/>
    </row>
    <row r="691" ht="12.75">
      <c r="AC691" s="1"/>
    </row>
    <row r="692" ht="12.75">
      <c r="AC692" s="1"/>
    </row>
    <row r="693" ht="12.75">
      <c r="AC693" s="1"/>
    </row>
    <row r="694" ht="12.75">
      <c r="AC694" s="1"/>
    </row>
    <row r="695" ht="12.75">
      <c r="AC695" s="1"/>
    </row>
    <row r="696" ht="12.75">
      <c r="AC696" s="1"/>
    </row>
    <row r="697" ht="12.75">
      <c r="AC697" s="1"/>
    </row>
    <row r="698" ht="12.75">
      <c r="AC698" s="1"/>
    </row>
    <row r="699" ht="12.75">
      <c r="AC699" s="1"/>
    </row>
    <row r="700" ht="12.75">
      <c r="AC700" s="1"/>
    </row>
    <row r="701" ht="12.75">
      <c r="AC701" s="1"/>
    </row>
    <row r="702" ht="12.75">
      <c r="AC702" s="1"/>
    </row>
    <row r="703" ht="12.75">
      <c r="AC703" s="1"/>
    </row>
    <row r="704" ht="12.75">
      <c r="AC704" s="1"/>
    </row>
    <row r="705" ht="12.75">
      <c r="AC705" s="1"/>
    </row>
    <row r="706" ht="12.75">
      <c r="AC706" s="1"/>
    </row>
    <row r="707" ht="12.75">
      <c r="AC707" s="1"/>
    </row>
    <row r="708" ht="12.75">
      <c r="AC708" s="1"/>
    </row>
    <row r="709" ht="12.75">
      <c r="AC709" s="1"/>
    </row>
    <row r="710" ht="12.75">
      <c r="AC710" s="1"/>
    </row>
    <row r="711" ht="12.75">
      <c r="AC711" s="1"/>
    </row>
    <row r="712" ht="12.75">
      <c r="AC712" s="1"/>
    </row>
    <row r="713" ht="12.75">
      <c r="AC713" s="1"/>
    </row>
    <row r="714" ht="12.75">
      <c r="AC714" s="1"/>
    </row>
    <row r="715" ht="12.75">
      <c r="AC715" s="1"/>
    </row>
    <row r="716" ht="12.75">
      <c r="AC716" s="1"/>
    </row>
    <row r="717" ht="12.75">
      <c r="AC717" s="1"/>
    </row>
    <row r="718" ht="12.75">
      <c r="AC718" s="1"/>
    </row>
    <row r="719" ht="12.75">
      <c r="AC719" s="1"/>
    </row>
    <row r="720" ht="12.75">
      <c r="AC720" s="1"/>
    </row>
    <row r="721" ht="12.75">
      <c r="AC721" s="1"/>
    </row>
    <row r="722" ht="12.75">
      <c r="AC722" s="1"/>
    </row>
    <row r="723" ht="12.75">
      <c r="AC723" s="1"/>
    </row>
    <row r="724" ht="12.75">
      <c r="AC724" s="1"/>
    </row>
    <row r="725" ht="12.75">
      <c r="AC725" s="1"/>
    </row>
    <row r="726" ht="12.75">
      <c r="AC726" s="1"/>
    </row>
    <row r="727" ht="12.75">
      <c r="AC727" s="1"/>
    </row>
    <row r="728" ht="12.75">
      <c r="AC728" s="1"/>
    </row>
    <row r="729" ht="12.75">
      <c r="AC729" s="1"/>
    </row>
    <row r="730" ht="12.75">
      <c r="AC730" s="1"/>
    </row>
    <row r="731" ht="12.75">
      <c r="AC731" s="1"/>
    </row>
    <row r="732" ht="12.75">
      <c r="AC732" s="1"/>
    </row>
    <row r="733" ht="12.75">
      <c r="AC733" s="1"/>
    </row>
    <row r="734" ht="12.75">
      <c r="AC734" s="1"/>
    </row>
    <row r="735" ht="12.75">
      <c r="AC735" s="1"/>
    </row>
    <row r="736" ht="12.75">
      <c r="AC736" s="1"/>
    </row>
    <row r="737" ht="12.75">
      <c r="AC737" s="1"/>
    </row>
    <row r="738" ht="12.75">
      <c r="AC738" s="1"/>
    </row>
    <row r="739" ht="12.75">
      <c r="AC739" s="1"/>
    </row>
    <row r="740" ht="12.75">
      <c r="AC740" s="1"/>
    </row>
    <row r="741" ht="12.75">
      <c r="AC741" s="1"/>
    </row>
    <row r="742" ht="12.75">
      <c r="AC742" s="1"/>
    </row>
    <row r="743" ht="12.75">
      <c r="AC743" s="1"/>
    </row>
    <row r="744" ht="12.75">
      <c r="AC744" s="1"/>
    </row>
    <row r="745" ht="12.75">
      <c r="AC745" s="1"/>
    </row>
    <row r="746" ht="12.75">
      <c r="AC746" s="1"/>
    </row>
    <row r="747" ht="12.75">
      <c r="AC747" s="1"/>
    </row>
    <row r="748" ht="12.75">
      <c r="AC748" s="1"/>
    </row>
    <row r="749" ht="12.75">
      <c r="AC749" s="1"/>
    </row>
    <row r="750" ht="12.75">
      <c r="AC750" s="1"/>
    </row>
    <row r="751" ht="12.75">
      <c r="AC751" s="1"/>
    </row>
    <row r="752" ht="12.75">
      <c r="AC752" s="1"/>
    </row>
    <row r="753" ht="12.75">
      <c r="AC753" s="1"/>
    </row>
    <row r="754" ht="12.75">
      <c r="AC754" s="1"/>
    </row>
    <row r="755" ht="12.75">
      <c r="AC755" s="1"/>
    </row>
    <row r="756" ht="12.75">
      <c r="AC756" s="1"/>
    </row>
    <row r="757" ht="12.75">
      <c r="AC757" s="1"/>
    </row>
    <row r="758" ht="12.75">
      <c r="AC758" s="1"/>
    </row>
    <row r="759" ht="12.75">
      <c r="AC759" s="1"/>
    </row>
    <row r="760" ht="12.75">
      <c r="AC760" s="1"/>
    </row>
    <row r="761" ht="12.75">
      <c r="AC761" s="1"/>
    </row>
    <row r="762" ht="12.75">
      <c r="AC762" s="1"/>
    </row>
    <row r="763" ht="12.75">
      <c r="AC763" s="1"/>
    </row>
    <row r="764" ht="12.75">
      <c r="AC764" s="1"/>
    </row>
    <row r="765" ht="12.75">
      <c r="AC765" s="1"/>
    </row>
    <row r="766" ht="12.75">
      <c r="AC766" s="1"/>
    </row>
    <row r="767" ht="12.75">
      <c r="AC767" s="1"/>
    </row>
    <row r="768" ht="12.75">
      <c r="AC768" s="1"/>
    </row>
    <row r="769" ht="12.75">
      <c r="AC769" s="1"/>
    </row>
    <row r="770" ht="12.75">
      <c r="AC770" s="1"/>
    </row>
    <row r="771" ht="12.75">
      <c r="AC771" s="1"/>
    </row>
    <row r="772" ht="12.75">
      <c r="AC772" s="1"/>
    </row>
    <row r="773" ht="12.75">
      <c r="AC773" s="1"/>
    </row>
    <row r="774" ht="12.75">
      <c r="AC774" s="1"/>
    </row>
    <row r="775" ht="12.75">
      <c r="AC775" s="1"/>
    </row>
    <row r="776" ht="12.75">
      <c r="AC776" s="1"/>
    </row>
    <row r="777" ht="12.75">
      <c r="AC777" s="1"/>
    </row>
    <row r="778" ht="12.75">
      <c r="AC778" s="1"/>
    </row>
    <row r="779" ht="12.75">
      <c r="AC779" s="1"/>
    </row>
    <row r="780" ht="12.75">
      <c r="AC780" s="1"/>
    </row>
    <row r="781" ht="12.75">
      <c r="AC781" s="1"/>
    </row>
    <row r="782" ht="12.75">
      <c r="AC782" s="1"/>
    </row>
    <row r="783" ht="12.75">
      <c r="AC783" s="1"/>
    </row>
    <row r="784" ht="12.75">
      <c r="AC784" s="1"/>
    </row>
    <row r="785" ht="12.75">
      <c r="AC785" s="1"/>
    </row>
    <row r="786" ht="12.75">
      <c r="AC786" s="1"/>
    </row>
    <row r="787" ht="12.75">
      <c r="AC787" s="1"/>
    </row>
    <row r="788" ht="12.75">
      <c r="AC788" s="1"/>
    </row>
    <row r="789" ht="12.75">
      <c r="AC789" s="1"/>
    </row>
    <row r="790" ht="12.75">
      <c r="AC790" s="1"/>
    </row>
    <row r="791" ht="12.75">
      <c r="AC791" s="1"/>
    </row>
    <row r="792" ht="12.75">
      <c r="AC792" s="1"/>
    </row>
    <row r="793" ht="12.75">
      <c r="AC793" s="1"/>
    </row>
    <row r="794" ht="12.75">
      <c r="AC794" s="1"/>
    </row>
    <row r="795" ht="12.75">
      <c r="AC795" s="1"/>
    </row>
    <row r="796" ht="12.75">
      <c r="AC796" s="1"/>
    </row>
    <row r="797" ht="12.75">
      <c r="AC797" s="1"/>
    </row>
    <row r="798" ht="12.75">
      <c r="AC798" s="1"/>
    </row>
    <row r="799" ht="12.75">
      <c r="AC799" s="1"/>
    </row>
    <row r="800" ht="12.75">
      <c r="AC800" s="1"/>
    </row>
    <row r="801" ht="12.75">
      <c r="AC801" s="1"/>
    </row>
    <row r="802" ht="12.75">
      <c r="AC802" s="1"/>
    </row>
    <row r="803" ht="12.75">
      <c r="AC803" s="1"/>
    </row>
    <row r="804" ht="12.75">
      <c r="AC804" s="1"/>
    </row>
    <row r="805" ht="12.75">
      <c r="AC805" s="1"/>
    </row>
    <row r="806" ht="12.75">
      <c r="AC806" s="1"/>
    </row>
    <row r="807" ht="12.75">
      <c r="AC807" s="1"/>
    </row>
    <row r="808" ht="12.75">
      <c r="AC808" s="1"/>
    </row>
    <row r="809" ht="12.75">
      <c r="AC809" s="1"/>
    </row>
    <row r="810" ht="12.75">
      <c r="AC810" s="1"/>
    </row>
    <row r="811" ht="12.75">
      <c r="AC811" s="1"/>
    </row>
    <row r="812" ht="12.75">
      <c r="AC812" s="1"/>
    </row>
    <row r="813" ht="12.75">
      <c r="AC813" s="1"/>
    </row>
    <row r="814" ht="12.75">
      <c r="AC814" s="1"/>
    </row>
    <row r="815" ht="12.75">
      <c r="AC815" s="1"/>
    </row>
    <row r="816" ht="12.75">
      <c r="AC816" s="1"/>
    </row>
    <row r="817" ht="12.75">
      <c r="AC817" s="1"/>
    </row>
    <row r="818" ht="12.75">
      <c r="AC818" s="1"/>
    </row>
    <row r="819" ht="12.75">
      <c r="AC819" s="1"/>
    </row>
    <row r="820" ht="12.75">
      <c r="AC820" s="1"/>
    </row>
    <row r="821" ht="12.75">
      <c r="AC821" s="1"/>
    </row>
    <row r="822" ht="12.75">
      <c r="AC822" s="1"/>
    </row>
    <row r="823" ht="12.75">
      <c r="AC823" s="1"/>
    </row>
    <row r="824" ht="12.75">
      <c r="AC824" s="1"/>
    </row>
    <row r="825" ht="12.75">
      <c r="AC825" s="1"/>
    </row>
    <row r="826" ht="12.75">
      <c r="AC826" s="1"/>
    </row>
    <row r="827" ht="12.75">
      <c r="AC827" s="1"/>
    </row>
    <row r="828" ht="12.75">
      <c r="AC828" s="1"/>
    </row>
    <row r="829" ht="12.75">
      <c r="AC829" s="1"/>
    </row>
    <row r="830" ht="12.75">
      <c r="AC830" s="1"/>
    </row>
    <row r="831" ht="12.75">
      <c r="AC831" s="1"/>
    </row>
    <row r="832" ht="12.75">
      <c r="AC832" s="1"/>
    </row>
    <row r="833" ht="12.75">
      <c r="AC833" s="1"/>
    </row>
    <row r="834" ht="12.75">
      <c r="AC834" s="1"/>
    </row>
    <row r="835" ht="12.75">
      <c r="AC835" s="1"/>
    </row>
    <row r="836" ht="12.75">
      <c r="AC836" s="1"/>
    </row>
    <row r="837" ht="12.75">
      <c r="AC837" s="1"/>
    </row>
    <row r="838" ht="12.75">
      <c r="AC838" s="1"/>
    </row>
    <row r="839" ht="12.75">
      <c r="AC839" s="1"/>
    </row>
    <row r="840" ht="12.75">
      <c r="AC840" s="1"/>
    </row>
    <row r="841" ht="12.75">
      <c r="AC841" s="1"/>
    </row>
    <row r="842" ht="12.75">
      <c r="AC842" s="1"/>
    </row>
    <row r="843" ht="12.75">
      <c r="AC843" s="1"/>
    </row>
    <row r="844" ht="12.75">
      <c r="AC844" s="1"/>
    </row>
    <row r="845" ht="12.75">
      <c r="AC845" s="1"/>
    </row>
    <row r="846" ht="12.75">
      <c r="AC846" s="1"/>
    </row>
    <row r="847" ht="12.75">
      <c r="AC847" s="1"/>
    </row>
    <row r="848" ht="12.75">
      <c r="AC848" s="1"/>
    </row>
    <row r="849" ht="12.75">
      <c r="AC849" s="1"/>
    </row>
    <row r="850" ht="12.75">
      <c r="AC850" s="1"/>
    </row>
    <row r="851" ht="12.75">
      <c r="AC851" s="1"/>
    </row>
    <row r="852" ht="12.75">
      <c r="AC852" s="1"/>
    </row>
    <row r="853" ht="12.75">
      <c r="AC853" s="1"/>
    </row>
    <row r="854" ht="12.75">
      <c r="AC854" s="1"/>
    </row>
    <row r="855" ht="12.75">
      <c r="AC855" s="1"/>
    </row>
    <row r="856" ht="12.75">
      <c r="AC856" s="1"/>
    </row>
    <row r="857" ht="12.75">
      <c r="AC857" s="1"/>
    </row>
    <row r="858" ht="12.75">
      <c r="AC858" s="1"/>
    </row>
    <row r="859" ht="12.75">
      <c r="AC859" s="1"/>
    </row>
    <row r="860" ht="12.75">
      <c r="AC860" s="1"/>
    </row>
    <row r="861" ht="12.75">
      <c r="AC861" s="1"/>
    </row>
    <row r="862" ht="12.75">
      <c r="AC862" s="1"/>
    </row>
    <row r="863" ht="12.75">
      <c r="AC863" s="1"/>
    </row>
    <row r="864" ht="12.75">
      <c r="AC864" s="1"/>
    </row>
    <row r="865" ht="12.75">
      <c r="AC865" s="1"/>
    </row>
    <row r="866" ht="12.75">
      <c r="AC866" s="1"/>
    </row>
    <row r="867" ht="12.75">
      <c r="AC867" s="1"/>
    </row>
    <row r="868" ht="12.75">
      <c r="AC868" s="1"/>
    </row>
    <row r="869" ht="12.75">
      <c r="AC869" s="1"/>
    </row>
    <row r="870" ht="12.75">
      <c r="AC870" s="1"/>
    </row>
    <row r="871" ht="12.75">
      <c r="AC871" s="1"/>
    </row>
    <row r="872" ht="12.75">
      <c r="AC872" s="1"/>
    </row>
    <row r="873" ht="12.75">
      <c r="AC873" s="1"/>
    </row>
    <row r="874" ht="12.75">
      <c r="AC874" s="1"/>
    </row>
    <row r="875" ht="12.75">
      <c r="AC875" s="1"/>
    </row>
    <row r="876" ht="12.75">
      <c r="AC876" s="1"/>
    </row>
    <row r="877" ht="12.75">
      <c r="AC877" s="1"/>
    </row>
    <row r="878" ht="12.75">
      <c r="AC878" s="1"/>
    </row>
    <row r="879" ht="12.75">
      <c r="AC879" s="1"/>
    </row>
    <row r="880" ht="12.75">
      <c r="AC880" s="1"/>
    </row>
    <row r="881" ht="12.75">
      <c r="AC881" s="1"/>
    </row>
    <row r="882" ht="12.75">
      <c r="AC882" s="1"/>
    </row>
    <row r="883" ht="12.75">
      <c r="AC883" s="1"/>
    </row>
    <row r="884" ht="12.75">
      <c r="AC884" s="1"/>
    </row>
    <row r="885" ht="12.75">
      <c r="AC885" s="1"/>
    </row>
    <row r="886" ht="12.75">
      <c r="AC886" s="1"/>
    </row>
    <row r="887" ht="12.75">
      <c r="AC887" s="1"/>
    </row>
    <row r="888" ht="12.75">
      <c r="AC888" s="1"/>
    </row>
    <row r="889" ht="12.75">
      <c r="AC889" s="1"/>
    </row>
    <row r="890" ht="12.75">
      <c r="AC890" s="1"/>
    </row>
    <row r="891" ht="12.75">
      <c r="AC891" s="1"/>
    </row>
    <row r="892" ht="12.75">
      <c r="AC892" s="1"/>
    </row>
    <row r="893" ht="12.75">
      <c r="AC893" s="1"/>
    </row>
    <row r="894" ht="12.75">
      <c r="AC894" s="1"/>
    </row>
    <row r="895" ht="12.75">
      <c r="AC895" s="1"/>
    </row>
    <row r="896" ht="12.75">
      <c r="AC896" s="1"/>
    </row>
    <row r="897" ht="12.75">
      <c r="AC897" s="1"/>
    </row>
    <row r="898" ht="12.75">
      <c r="AC898" s="1"/>
    </row>
    <row r="899" ht="12.75">
      <c r="AC899" s="1"/>
    </row>
    <row r="900" ht="12.75">
      <c r="AC900" s="1"/>
    </row>
    <row r="901" ht="12.75">
      <c r="AC901" s="1"/>
    </row>
    <row r="902" ht="12.75">
      <c r="AC902" s="1"/>
    </row>
    <row r="903" ht="12.75">
      <c r="AC903" s="1"/>
    </row>
    <row r="904" ht="12.75">
      <c r="AC904" s="1"/>
    </row>
    <row r="905" ht="12.75">
      <c r="AC905" s="1"/>
    </row>
    <row r="906" ht="12.75">
      <c r="AC906" s="1"/>
    </row>
    <row r="907" ht="12.75">
      <c r="AC907" s="1"/>
    </row>
    <row r="908" ht="12.75">
      <c r="AC908" s="1"/>
    </row>
    <row r="909" ht="12.75">
      <c r="AC909" s="1"/>
    </row>
    <row r="910" ht="12.75">
      <c r="AC910" s="1"/>
    </row>
    <row r="911" ht="12.75">
      <c r="AC911" s="1"/>
    </row>
    <row r="912" ht="12.75">
      <c r="AC912" s="1"/>
    </row>
    <row r="913" ht="12.75">
      <c r="AC913" s="1"/>
    </row>
    <row r="914" ht="12.75">
      <c r="AC914" s="1"/>
    </row>
    <row r="915" ht="12.75">
      <c r="AC915" s="1"/>
    </row>
    <row r="916" ht="12.75">
      <c r="AC916" s="1"/>
    </row>
    <row r="917" ht="12.75">
      <c r="AC917" s="1"/>
    </row>
    <row r="918" ht="12.75">
      <c r="AC918" s="1"/>
    </row>
    <row r="919" ht="12.75">
      <c r="AC919" s="1"/>
    </row>
    <row r="920" ht="12.75">
      <c r="AC920" s="1"/>
    </row>
    <row r="921" ht="12.75">
      <c r="AC921" s="1"/>
    </row>
    <row r="922" ht="12.75">
      <c r="AC922" s="1"/>
    </row>
    <row r="923" ht="12.75">
      <c r="AC923" s="1"/>
    </row>
    <row r="924" ht="12.75">
      <c r="AC924" s="1"/>
    </row>
    <row r="925" ht="12.75">
      <c r="AC925" s="1"/>
    </row>
    <row r="926" ht="12.75">
      <c r="AC926" s="1"/>
    </row>
    <row r="927" ht="12.75">
      <c r="AC927" s="1"/>
    </row>
    <row r="928" ht="12.75">
      <c r="AC928" s="1"/>
    </row>
    <row r="929" ht="12.75">
      <c r="AC929" s="1"/>
    </row>
    <row r="930" ht="12.75">
      <c r="AC930" s="1"/>
    </row>
    <row r="931" ht="12.75">
      <c r="AC931" s="1"/>
    </row>
    <row r="932" ht="12.75">
      <c r="AC932" s="1"/>
    </row>
    <row r="933" ht="12.75">
      <c r="AC933" s="1"/>
    </row>
    <row r="934" ht="12.75">
      <c r="AC934" s="1"/>
    </row>
    <row r="935" ht="12.75">
      <c r="AC935" s="1"/>
    </row>
    <row r="936" ht="12.75">
      <c r="AC936" s="1"/>
    </row>
    <row r="937" ht="12.75">
      <c r="AC937" s="1"/>
    </row>
    <row r="938" ht="12.75">
      <c r="AC938" s="1"/>
    </row>
    <row r="939" ht="12.75">
      <c r="AC939" s="1"/>
    </row>
    <row r="940" ht="12.75">
      <c r="AC940" s="1"/>
    </row>
    <row r="941" ht="12.75">
      <c r="AC941" s="1"/>
    </row>
    <row r="942" ht="12.75">
      <c r="AC942" s="1"/>
    </row>
    <row r="943" ht="12.75">
      <c r="AC943" s="1"/>
    </row>
    <row r="944" ht="12.75">
      <c r="AC944" s="1"/>
    </row>
    <row r="945" ht="12.75">
      <c r="AC945" s="1"/>
    </row>
    <row r="946" ht="12.75">
      <c r="AC946" s="1"/>
    </row>
    <row r="947" ht="12.75">
      <c r="AC947" s="1"/>
    </row>
    <row r="948" ht="12.75">
      <c r="AC948" s="1"/>
    </row>
    <row r="949" ht="12.75">
      <c r="AC949" s="1"/>
    </row>
    <row r="950" ht="12.75">
      <c r="AC950" s="1"/>
    </row>
    <row r="951" ht="12.75">
      <c r="AC951" s="1"/>
    </row>
    <row r="952" ht="12.75">
      <c r="AC952" s="1"/>
    </row>
    <row r="953" ht="12.75">
      <c r="AC953" s="1"/>
    </row>
    <row r="954" ht="12.75">
      <c r="AC954" s="1"/>
    </row>
    <row r="955" ht="12.75">
      <c r="AC955" s="1"/>
    </row>
    <row r="956" ht="12.75">
      <c r="AC956" s="1"/>
    </row>
    <row r="957" ht="12.75">
      <c r="AC957" s="1"/>
    </row>
    <row r="958" ht="12.75">
      <c r="AC958" s="1"/>
    </row>
    <row r="959" ht="12.75">
      <c r="AC959" s="1"/>
    </row>
    <row r="960" ht="12.75">
      <c r="AC960" s="1"/>
    </row>
    <row r="961" ht="12.75">
      <c r="AC961" s="1"/>
    </row>
    <row r="962" ht="12.75">
      <c r="AC962" s="1"/>
    </row>
    <row r="963" ht="12.75">
      <c r="AC963" s="1"/>
    </row>
    <row r="964" ht="12.75">
      <c r="AC964" s="1"/>
    </row>
    <row r="965" ht="12.75">
      <c r="AC965" s="1"/>
    </row>
    <row r="966" ht="12.75">
      <c r="AC966" s="1"/>
    </row>
    <row r="967" ht="12.75">
      <c r="AC967" s="1"/>
    </row>
    <row r="968" ht="12.75">
      <c r="AC968" s="1"/>
    </row>
    <row r="969" ht="12.75">
      <c r="AC969" s="1"/>
    </row>
    <row r="970" ht="12.75">
      <c r="AC970" s="1"/>
    </row>
    <row r="971" ht="12.75">
      <c r="AC971" s="1"/>
    </row>
    <row r="972" ht="12.75">
      <c r="AC972" s="1"/>
    </row>
    <row r="973" ht="12.75">
      <c r="AC973" s="1"/>
    </row>
    <row r="974" ht="12.75">
      <c r="AC974" s="1"/>
    </row>
    <row r="975" ht="12.75">
      <c r="AC975" s="1"/>
    </row>
    <row r="976" ht="12.75">
      <c r="AC976" s="1"/>
    </row>
    <row r="977" ht="12.75">
      <c r="AC977" s="1"/>
    </row>
    <row r="978" ht="12.75">
      <c r="AC978" s="1"/>
    </row>
    <row r="979" ht="12.75">
      <c r="AC979" s="1"/>
    </row>
    <row r="980" ht="12.75">
      <c r="AC980" s="1"/>
    </row>
    <row r="981" ht="12.75">
      <c r="AC981" s="1"/>
    </row>
    <row r="982" ht="12.75">
      <c r="AC982" s="1"/>
    </row>
    <row r="983" ht="12.75">
      <c r="AC983" s="1"/>
    </row>
    <row r="984" ht="12.75">
      <c r="AC984" s="1"/>
    </row>
    <row r="985" ht="12.75">
      <c r="AC985" s="1"/>
    </row>
    <row r="986" ht="12.75">
      <c r="AC986" s="1"/>
    </row>
    <row r="987" ht="12.75">
      <c r="AC987" s="1"/>
    </row>
    <row r="988" ht="12.75">
      <c r="AC988" s="1"/>
    </row>
    <row r="989" ht="12.75">
      <c r="AC989" s="1"/>
    </row>
    <row r="990" ht="12.75">
      <c r="AC990" s="1"/>
    </row>
    <row r="991" ht="12.75">
      <c r="AC991" s="1"/>
    </row>
    <row r="992" ht="12.75">
      <c r="AC992" s="1"/>
    </row>
    <row r="993" ht="12.75">
      <c r="AC993" s="1"/>
    </row>
    <row r="994" ht="12.75">
      <c r="AC994" s="1"/>
    </row>
    <row r="995" ht="12.75">
      <c r="AC995" s="1"/>
    </row>
    <row r="996" ht="12.75">
      <c r="AC996" s="1"/>
    </row>
    <row r="997" ht="12.75">
      <c r="AC997" s="1"/>
    </row>
    <row r="998" ht="12.75">
      <c r="AC998" s="1"/>
    </row>
    <row r="999" ht="12.75">
      <c r="AC999" s="1"/>
    </row>
    <row r="1000" ht="12.75">
      <c r="AC1000" s="1"/>
    </row>
    <row r="1001" ht="12.75">
      <c r="AC1001" s="1"/>
    </row>
    <row r="1002" ht="12.75">
      <c r="AC1002" s="1"/>
    </row>
    <row r="1003" ht="12.75">
      <c r="AC1003" s="1"/>
    </row>
    <row r="1004" ht="12.75">
      <c r="AC1004" s="1"/>
    </row>
    <row r="1005" ht="12.75">
      <c r="AC1005" s="1"/>
    </row>
    <row r="1006" ht="12.75">
      <c r="AC1006" s="1"/>
    </row>
    <row r="1007" ht="12.75">
      <c r="AC1007" s="1"/>
    </row>
    <row r="1008" ht="12.75">
      <c r="AC1008" s="1"/>
    </row>
    <row r="1009" ht="12.75">
      <c r="AC1009" s="1"/>
    </row>
    <row r="1010" ht="12.75">
      <c r="AC1010" s="1"/>
    </row>
    <row r="1011" ht="12.75">
      <c r="AC1011" s="1"/>
    </row>
    <row r="1012" ht="12.75">
      <c r="AC1012" s="1"/>
    </row>
    <row r="1013" ht="12.75">
      <c r="AC1013" s="1"/>
    </row>
    <row r="1014" ht="12.75">
      <c r="AC1014" s="1"/>
    </row>
    <row r="1015" ht="12.75">
      <c r="AC1015" s="1"/>
    </row>
    <row r="1016" ht="12.75">
      <c r="AC1016" s="1"/>
    </row>
    <row r="1017" ht="12.75">
      <c r="AC1017" s="1"/>
    </row>
    <row r="1018" ht="12.75">
      <c r="AC1018" s="1"/>
    </row>
    <row r="1019" ht="12.75">
      <c r="AC1019" s="1"/>
    </row>
    <row r="1020" ht="12.75">
      <c r="AC1020" s="1"/>
    </row>
    <row r="1021" ht="12.75">
      <c r="AC1021" s="1"/>
    </row>
    <row r="1022" ht="12.75">
      <c r="AC1022" s="1"/>
    </row>
    <row r="1023" ht="12.75">
      <c r="AC1023" s="1"/>
    </row>
    <row r="1024" ht="12.75">
      <c r="AC1024" s="1"/>
    </row>
    <row r="1025" ht="12.75">
      <c r="AC1025" s="1"/>
    </row>
    <row r="1026" ht="12.75">
      <c r="AC1026" s="1"/>
    </row>
    <row r="1027" ht="12.75">
      <c r="AC1027" s="1"/>
    </row>
    <row r="1028" ht="12.75">
      <c r="AC1028" s="1"/>
    </row>
    <row r="1029" ht="12.75">
      <c r="AC1029" s="1"/>
    </row>
    <row r="1030" ht="12.75">
      <c r="AC1030" s="1"/>
    </row>
    <row r="1031" ht="12.75">
      <c r="AC1031" s="1"/>
    </row>
    <row r="1032" ht="12.75">
      <c r="AC1032" s="1"/>
    </row>
    <row r="1033" ht="12.75">
      <c r="AC1033" s="1"/>
    </row>
    <row r="1034" ht="12.75">
      <c r="AC1034" s="1"/>
    </row>
    <row r="1035" ht="12.75">
      <c r="AC1035" s="1"/>
    </row>
    <row r="1036" ht="12.75">
      <c r="AC1036" s="1"/>
    </row>
    <row r="1037" ht="12.75">
      <c r="AC1037" s="1"/>
    </row>
    <row r="1038" ht="12.75">
      <c r="AC1038" s="1"/>
    </row>
    <row r="1039" ht="12.75">
      <c r="AC1039" s="1"/>
    </row>
    <row r="1040" ht="12.75">
      <c r="AC1040" s="1"/>
    </row>
    <row r="1041" ht="12.75">
      <c r="AC1041" s="1"/>
    </row>
    <row r="1042" ht="12.75">
      <c r="AC1042" s="1"/>
    </row>
    <row r="1043" ht="12.75">
      <c r="AC1043" s="1"/>
    </row>
    <row r="1044" ht="12.75">
      <c r="AC1044" s="1"/>
    </row>
    <row r="1045" ht="12.75">
      <c r="AC1045" s="1"/>
    </row>
    <row r="1046" ht="12.75">
      <c r="AC1046" s="1"/>
    </row>
    <row r="1047" ht="12.75">
      <c r="AC1047" s="1"/>
    </row>
    <row r="1048" ht="12.75">
      <c r="AC1048" s="1"/>
    </row>
    <row r="1049" ht="12.75">
      <c r="AC1049" s="1"/>
    </row>
    <row r="1050" ht="12.75">
      <c r="AC1050" s="1"/>
    </row>
    <row r="1051" ht="12.75">
      <c r="AC1051" s="1"/>
    </row>
    <row r="1052" ht="12.75">
      <c r="AC1052" s="1"/>
    </row>
    <row r="1053" ht="12.75">
      <c r="AC1053" s="1"/>
    </row>
    <row r="1054" ht="12.75">
      <c r="AC1054" s="1"/>
    </row>
    <row r="1055" ht="12.75">
      <c r="AC1055" s="1"/>
    </row>
    <row r="1056" ht="12.75">
      <c r="AC1056" s="1"/>
    </row>
    <row r="1057" ht="12.75">
      <c r="AC1057" s="1"/>
    </row>
    <row r="1058" ht="12.75">
      <c r="AC1058" s="1"/>
    </row>
    <row r="1059" ht="12.75">
      <c r="AC1059" s="1"/>
    </row>
    <row r="1060" ht="12.75">
      <c r="AC1060" s="1"/>
    </row>
    <row r="1061" ht="12.75">
      <c r="AC1061" s="1"/>
    </row>
    <row r="1062" ht="12.75">
      <c r="AC1062" s="1"/>
    </row>
    <row r="1063" ht="12.75">
      <c r="AC1063" s="1"/>
    </row>
    <row r="1064" ht="12.75">
      <c r="AC1064" s="1"/>
    </row>
    <row r="1065" ht="12.75">
      <c r="AC1065" s="1"/>
    </row>
    <row r="1066" ht="12.75">
      <c r="AC1066" s="1"/>
    </row>
    <row r="1067" ht="12.75">
      <c r="AC1067" s="1"/>
    </row>
    <row r="1068" ht="12.75">
      <c r="AC1068" s="1"/>
    </row>
    <row r="1069" ht="12.75">
      <c r="AC1069" s="1"/>
    </row>
    <row r="1070" ht="12.75">
      <c r="AC1070" s="1"/>
    </row>
    <row r="1071" ht="12.75">
      <c r="AC1071" s="1"/>
    </row>
    <row r="1072" ht="12.75">
      <c r="AC1072" s="1"/>
    </row>
    <row r="1073" ht="12.75">
      <c r="AC1073" s="1"/>
    </row>
    <row r="1074" ht="12.75">
      <c r="AC1074" s="1"/>
    </row>
    <row r="1075" ht="12.75">
      <c r="AC1075" s="1"/>
    </row>
    <row r="1076" ht="12.75">
      <c r="AC1076" s="1"/>
    </row>
    <row r="1077" ht="12.75">
      <c r="AC1077" s="1"/>
    </row>
    <row r="1078" ht="12.75">
      <c r="AC1078" s="1"/>
    </row>
    <row r="1079" ht="12.75">
      <c r="AC1079" s="1"/>
    </row>
    <row r="1080" ht="12.75">
      <c r="AC1080" s="1"/>
    </row>
    <row r="1081" ht="12.75">
      <c r="AC1081" s="1"/>
    </row>
    <row r="1082" ht="12.75">
      <c r="AC1082" s="1"/>
    </row>
    <row r="1083" ht="12.75">
      <c r="AC1083" s="1"/>
    </row>
    <row r="1084" ht="12.75">
      <c r="AC1084" s="1"/>
    </row>
    <row r="1085" ht="12.75">
      <c r="AC1085" s="1"/>
    </row>
    <row r="1086" ht="12.75">
      <c r="AC1086" s="1"/>
    </row>
    <row r="1087" ht="12.75">
      <c r="AC1087" s="1"/>
    </row>
    <row r="1088" ht="12.75">
      <c r="AC1088" s="1"/>
    </row>
    <row r="1089" ht="12.75">
      <c r="AC1089" s="1"/>
    </row>
    <row r="1090" ht="12.75">
      <c r="AC1090" s="1"/>
    </row>
    <row r="1091" ht="12.75">
      <c r="AC1091" s="1"/>
    </row>
    <row r="1092" ht="12.75">
      <c r="AC1092" s="1"/>
    </row>
    <row r="1093" ht="12.75">
      <c r="AC1093" s="1"/>
    </row>
    <row r="1094" ht="12.75">
      <c r="AC1094" s="1"/>
    </row>
    <row r="1095" ht="12.75">
      <c r="AC1095" s="1"/>
    </row>
    <row r="1096" ht="12.75">
      <c r="AC1096" s="1"/>
    </row>
    <row r="1097" ht="12.75">
      <c r="AC1097" s="1"/>
    </row>
    <row r="1098" ht="12.75">
      <c r="AC1098" s="1"/>
    </row>
    <row r="1099" ht="12.75">
      <c r="AC1099" s="1"/>
    </row>
    <row r="1100" ht="12.75">
      <c r="AC1100" s="1"/>
    </row>
    <row r="1101" ht="12.75">
      <c r="AC1101" s="1"/>
    </row>
    <row r="1102" ht="12.75">
      <c r="AC1102" s="1"/>
    </row>
    <row r="1103" ht="12.75">
      <c r="AC1103" s="1"/>
    </row>
    <row r="1104" ht="12.75">
      <c r="AC1104" s="1"/>
    </row>
    <row r="1105" ht="12.75">
      <c r="AC1105" s="1"/>
    </row>
    <row r="1106" ht="12.75">
      <c r="AC1106" s="1"/>
    </row>
    <row r="1107" ht="12.75">
      <c r="AC1107" s="1"/>
    </row>
    <row r="1108" ht="12.75">
      <c r="AC1108" s="1"/>
    </row>
    <row r="1109" ht="12.75">
      <c r="AC1109" s="1"/>
    </row>
    <row r="1110" ht="12.75">
      <c r="AC1110" s="1"/>
    </row>
    <row r="1111" ht="12.75">
      <c r="AC1111" s="1"/>
    </row>
    <row r="1112" ht="12.75">
      <c r="AC1112" s="1"/>
    </row>
    <row r="1113" ht="12.75">
      <c r="AC1113" s="1"/>
    </row>
    <row r="1114" ht="12.75">
      <c r="AC1114" s="1"/>
    </row>
    <row r="1115" ht="12.75">
      <c r="AC1115" s="1"/>
    </row>
    <row r="1116" ht="12.75">
      <c r="AC1116" s="1"/>
    </row>
    <row r="1117" ht="12.75">
      <c r="AC1117" s="1"/>
    </row>
    <row r="1118" ht="12.75">
      <c r="AC1118" s="1"/>
    </row>
    <row r="1119" ht="12.75">
      <c r="AC1119" s="1"/>
    </row>
    <row r="1120" ht="12.75">
      <c r="AC1120" s="1"/>
    </row>
    <row r="1121" ht="12.75">
      <c r="AC1121" s="1"/>
    </row>
    <row r="1122" ht="12.75">
      <c r="AC1122" s="1"/>
    </row>
    <row r="1123" ht="12.75">
      <c r="AC1123" s="1"/>
    </row>
    <row r="1124" ht="12.75">
      <c r="AC1124" s="1"/>
    </row>
    <row r="1125" ht="12.75">
      <c r="AC1125" s="1"/>
    </row>
    <row r="1126" ht="12.75">
      <c r="AC1126" s="1"/>
    </row>
    <row r="1127" ht="12.75">
      <c r="AC1127" s="1"/>
    </row>
    <row r="1128" ht="12.75">
      <c r="AC1128" s="1"/>
    </row>
    <row r="1129" ht="12.75">
      <c r="AC1129" s="1"/>
    </row>
    <row r="1130" ht="12.75">
      <c r="AC1130" s="1"/>
    </row>
    <row r="1131" ht="12.75">
      <c r="AC1131" s="1"/>
    </row>
    <row r="1132" ht="12.75">
      <c r="AC1132" s="1"/>
    </row>
    <row r="1133" ht="12.75">
      <c r="AC1133" s="1"/>
    </row>
    <row r="1134" ht="12.75">
      <c r="AC1134" s="1"/>
    </row>
    <row r="1135" ht="12.75">
      <c r="AC1135" s="1"/>
    </row>
    <row r="1136" ht="12.75">
      <c r="AC1136" s="1"/>
    </row>
    <row r="1137" ht="12.75">
      <c r="AC1137" s="1"/>
    </row>
    <row r="1138" ht="12.75">
      <c r="AC1138" s="1"/>
    </row>
    <row r="1139" ht="12.75">
      <c r="AC1139" s="1"/>
    </row>
    <row r="1140" ht="12.75">
      <c r="AC1140" s="1"/>
    </row>
    <row r="1141" ht="12.75">
      <c r="AC1141" s="1"/>
    </row>
    <row r="1142" ht="12.75">
      <c r="AC1142" s="1"/>
    </row>
    <row r="1143" ht="12.75">
      <c r="AC1143" s="1"/>
    </row>
    <row r="1144" ht="12.75">
      <c r="AC1144" s="1"/>
    </row>
    <row r="1145" ht="12.75">
      <c r="AC1145" s="1"/>
    </row>
    <row r="1146" ht="12.75">
      <c r="AC1146" s="1"/>
    </row>
    <row r="1147" ht="12.75">
      <c r="AC1147" s="1"/>
    </row>
    <row r="1148" ht="12.75">
      <c r="AC1148" s="1"/>
    </row>
    <row r="1149" ht="12.75">
      <c r="AC1149" s="1"/>
    </row>
    <row r="1150" ht="12.75">
      <c r="AC1150" s="1"/>
    </row>
    <row r="1151" ht="12.75">
      <c r="AC1151" s="1"/>
    </row>
    <row r="1152" ht="12.75">
      <c r="AC1152" s="1"/>
    </row>
    <row r="1153" ht="12.75">
      <c r="AC1153" s="1"/>
    </row>
    <row r="1154" ht="12.75">
      <c r="AC1154" s="1"/>
    </row>
    <row r="1155" ht="12.75">
      <c r="AC1155" s="1"/>
    </row>
    <row r="1156" ht="12.75">
      <c r="AC1156" s="1"/>
    </row>
    <row r="1157" ht="12.75">
      <c r="AC1157" s="1"/>
    </row>
    <row r="1158" ht="12.75">
      <c r="AC1158" s="1"/>
    </row>
    <row r="1159" ht="12.75">
      <c r="AC1159" s="1"/>
    </row>
    <row r="1160" ht="12.75">
      <c r="AC1160" s="1"/>
    </row>
    <row r="1161" ht="12.75">
      <c r="AC1161" s="1"/>
    </row>
    <row r="1162" ht="12.75">
      <c r="AC1162" s="1"/>
    </row>
    <row r="1163" ht="12.75">
      <c r="AC1163" s="1"/>
    </row>
    <row r="1164" ht="12.75">
      <c r="AC1164" s="1"/>
    </row>
    <row r="1165" ht="12.75">
      <c r="AC1165" s="1"/>
    </row>
    <row r="1166" ht="12.75">
      <c r="AC1166" s="1"/>
    </row>
    <row r="1167" ht="12.75">
      <c r="AC1167" s="1"/>
    </row>
    <row r="1168" ht="12.75">
      <c r="AC1168" s="1"/>
    </row>
    <row r="1169" ht="12.75">
      <c r="AC1169" s="1"/>
    </row>
    <row r="1170" ht="12.75">
      <c r="AC1170" s="1"/>
    </row>
    <row r="1171" ht="12.75">
      <c r="AC1171" s="1"/>
    </row>
    <row r="1172" ht="12.75">
      <c r="AC1172" s="1"/>
    </row>
    <row r="1173" ht="12.75">
      <c r="AC1173" s="1"/>
    </row>
    <row r="1174" ht="12.75">
      <c r="AC1174" s="1"/>
    </row>
    <row r="1175" ht="12.75">
      <c r="AC1175" s="1"/>
    </row>
    <row r="1176" ht="12.75">
      <c r="AC1176" s="1"/>
    </row>
    <row r="1177" ht="12.75">
      <c r="AC1177" s="1"/>
    </row>
    <row r="1178" ht="12.75">
      <c r="AC1178" s="1"/>
    </row>
    <row r="1179" ht="12.75">
      <c r="AC1179" s="1"/>
    </row>
    <row r="1180" ht="12.75">
      <c r="AC1180" s="1"/>
    </row>
    <row r="1181" ht="12.75">
      <c r="AC1181" s="1"/>
    </row>
    <row r="1182" ht="12.75">
      <c r="AC1182" s="1"/>
    </row>
    <row r="1183" ht="12.75">
      <c r="AC1183" s="1"/>
    </row>
    <row r="1184" ht="12.75">
      <c r="AC1184" s="1"/>
    </row>
    <row r="1185" ht="12.75">
      <c r="AC1185" s="1"/>
    </row>
    <row r="1186" ht="12.75">
      <c r="AC1186" s="1"/>
    </row>
    <row r="1187" ht="12.75">
      <c r="AC1187" s="1"/>
    </row>
    <row r="1188" ht="12.75">
      <c r="AC1188" s="1"/>
    </row>
    <row r="1189" ht="12.75">
      <c r="AC1189" s="1"/>
    </row>
    <row r="1190" ht="12.75">
      <c r="AC1190" s="1"/>
    </row>
    <row r="1191" ht="12.75">
      <c r="AC1191" s="1"/>
    </row>
    <row r="1192" ht="12.75">
      <c r="AC1192" s="1"/>
    </row>
    <row r="1193" ht="12.75">
      <c r="AC1193" s="1"/>
    </row>
    <row r="1194" ht="12.75">
      <c r="AC1194" s="1"/>
    </row>
    <row r="1195" ht="12.75">
      <c r="AC1195" s="1"/>
    </row>
    <row r="1196" ht="12.75">
      <c r="AC1196" s="1"/>
    </row>
    <row r="1197" ht="12.75">
      <c r="AC1197" s="1"/>
    </row>
    <row r="1198" ht="12.75">
      <c r="AC1198" s="1"/>
    </row>
    <row r="1199" ht="12.75">
      <c r="AC1199" s="1"/>
    </row>
    <row r="1200" ht="12.75">
      <c r="AC1200" s="1"/>
    </row>
    <row r="1201" ht="12.75">
      <c r="AC1201" s="1"/>
    </row>
    <row r="1202" ht="12.75">
      <c r="AC1202" s="1"/>
    </row>
    <row r="1203" ht="12.75">
      <c r="AC1203" s="1"/>
    </row>
    <row r="1204" ht="12.75">
      <c r="AC1204" s="1"/>
    </row>
    <row r="1205" ht="12.75">
      <c r="AC1205" s="1"/>
    </row>
    <row r="1206" ht="12.75">
      <c r="AC1206" s="1"/>
    </row>
    <row r="1207" ht="12.75">
      <c r="AC1207" s="1"/>
    </row>
    <row r="1208" ht="12.75">
      <c r="AC1208" s="1"/>
    </row>
    <row r="1209" ht="12.75">
      <c r="AC1209" s="1"/>
    </row>
    <row r="1210" ht="12.75">
      <c r="AC1210" s="1"/>
    </row>
    <row r="1211" ht="12.75">
      <c r="AC1211" s="1"/>
    </row>
    <row r="1212" ht="12.75">
      <c r="AC1212" s="1"/>
    </row>
    <row r="1213" ht="12.75">
      <c r="AC1213" s="1"/>
    </row>
    <row r="1214" ht="12.75">
      <c r="AC1214" s="1"/>
    </row>
    <row r="1215" ht="12.75">
      <c r="AC1215" s="1"/>
    </row>
    <row r="1216" ht="12.75">
      <c r="AC1216" s="1"/>
    </row>
    <row r="1217" ht="12.75">
      <c r="AC1217" s="1"/>
    </row>
    <row r="1218" ht="12.75">
      <c r="AC1218" s="1"/>
    </row>
    <row r="1219" ht="12.75">
      <c r="AC1219" s="1"/>
    </row>
    <row r="1220" ht="12.75">
      <c r="AC1220" s="1"/>
    </row>
    <row r="1221" ht="12.75">
      <c r="AC1221" s="1"/>
    </row>
    <row r="1222" ht="12.75">
      <c r="AC1222" s="1"/>
    </row>
    <row r="1223" ht="12.75">
      <c r="AC1223" s="1"/>
    </row>
    <row r="1224" ht="12.75">
      <c r="AC1224" s="1"/>
    </row>
    <row r="1225" ht="12.75">
      <c r="AC1225" s="1"/>
    </row>
    <row r="1226" ht="12.75">
      <c r="AC1226" s="1"/>
    </row>
    <row r="1227" ht="12.75">
      <c r="AC1227" s="1"/>
    </row>
    <row r="1228" ht="12.75">
      <c r="AC1228" s="1"/>
    </row>
    <row r="1229" ht="12.75">
      <c r="AC1229" s="1"/>
    </row>
    <row r="1230" ht="12.75">
      <c r="AC1230" s="1"/>
    </row>
    <row r="1231" ht="12.75">
      <c r="AC1231" s="1"/>
    </row>
    <row r="1232" ht="12.75">
      <c r="AC1232" s="1"/>
    </row>
    <row r="1233" ht="12.75">
      <c r="AC1233" s="1"/>
    </row>
    <row r="1234" ht="12.75">
      <c r="AC1234" s="1"/>
    </row>
    <row r="1235" ht="12.75">
      <c r="AC1235" s="1"/>
    </row>
    <row r="1236" ht="12.75">
      <c r="AC1236" s="1"/>
    </row>
    <row r="1237" ht="12.75">
      <c r="AC1237" s="1"/>
    </row>
    <row r="1238" ht="12.75">
      <c r="AC1238" s="1"/>
    </row>
    <row r="1239" ht="12.75">
      <c r="AC1239" s="1"/>
    </row>
    <row r="1240" ht="12.75">
      <c r="AC1240" s="1"/>
    </row>
    <row r="1241" ht="12.75">
      <c r="AC1241" s="1"/>
    </row>
    <row r="1242" ht="12.75">
      <c r="AC1242" s="1"/>
    </row>
    <row r="1243" ht="12.75">
      <c r="AC1243" s="1"/>
    </row>
    <row r="1244" ht="12.75">
      <c r="AC1244" s="1"/>
    </row>
    <row r="1245" ht="12.75">
      <c r="AC1245" s="1"/>
    </row>
    <row r="1246" ht="12.75">
      <c r="AC1246" s="1"/>
    </row>
    <row r="1247" ht="12.75">
      <c r="AC1247" s="1"/>
    </row>
    <row r="1248" ht="12.75">
      <c r="AC1248" s="1"/>
    </row>
    <row r="1249" ht="12.75">
      <c r="AC1249" s="1"/>
    </row>
    <row r="1250" ht="12.75">
      <c r="AC1250" s="1"/>
    </row>
    <row r="1251" ht="12.75">
      <c r="AC1251" s="1"/>
    </row>
    <row r="1252" ht="12.75">
      <c r="AC1252" s="1"/>
    </row>
    <row r="1253" ht="12.75">
      <c r="AC1253" s="1"/>
    </row>
    <row r="1254" ht="12.75">
      <c r="AC1254" s="1"/>
    </row>
    <row r="1255" ht="12.75">
      <c r="AC1255" s="1"/>
    </row>
    <row r="1256" ht="12.75">
      <c r="AC1256" s="1"/>
    </row>
    <row r="1257" ht="12.75">
      <c r="AC1257" s="1"/>
    </row>
    <row r="1258" ht="12.75">
      <c r="AC1258" s="1"/>
    </row>
    <row r="1259" ht="12.75">
      <c r="AC1259" s="1"/>
    </row>
    <row r="1260" ht="12.75">
      <c r="AC1260" s="1"/>
    </row>
    <row r="1261" ht="12.75">
      <c r="AC1261" s="1"/>
    </row>
    <row r="1262" ht="12.75">
      <c r="AC1262" s="1"/>
    </row>
    <row r="1263" ht="12.75">
      <c r="AC1263" s="1"/>
    </row>
    <row r="1264" ht="12.75">
      <c r="AC1264" s="1"/>
    </row>
    <row r="1265" ht="12.75">
      <c r="AC1265" s="1"/>
    </row>
    <row r="1266" ht="12.75">
      <c r="AC1266" s="1"/>
    </row>
    <row r="1267" ht="12.75">
      <c r="AC1267" s="1"/>
    </row>
    <row r="1268" ht="12.75">
      <c r="AC1268" s="1"/>
    </row>
    <row r="1269" ht="12.75">
      <c r="AC1269" s="1"/>
    </row>
    <row r="1270" ht="12.75">
      <c r="AC1270" s="1"/>
    </row>
    <row r="1271" ht="12.75">
      <c r="AC1271" s="1"/>
    </row>
    <row r="1272" ht="12.75">
      <c r="AC1272" s="1"/>
    </row>
    <row r="1273" ht="12.75">
      <c r="AC1273" s="1"/>
    </row>
    <row r="1274" ht="12.75">
      <c r="AC1274" s="1"/>
    </row>
    <row r="1275" ht="12.75">
      <c r="AC1275" s="1"/>
    </row>
    <row r="1276" ht="12.75">
      <c r="AC1276" s="1"/>
    </row>
    <row r="1277" ht="12.75">
      <c r="AC1277" s="1"/>
    </row>
    <row r="1278" ht="12.75">
      <c r="AC1278" s="1"/>
    </row>
    <row r="1279" ht="12.75">
      <c r="AC1279" s="1"/>
    </row>
    <row r="1280" ht="12.75">
      <c r="AC1280" s="1"/>
    </row>
    <row r="1281" ht="12.75">
      <c r="AC1281" s="1"/>
    </row>
    <row r="1282" ht="12.75">
      <c r="AC1282" s="1"/>
    </row>
    <row r="1283" ht="12.75">
      <c r="AC1283" s="1"/>
    </row>
    <row r="1284" ht="12.75">
      <c r="AC1284" s="1"/>
    </row>
    <row r="1285" ht="12.75">
      <c r="AC1285" s="1"/>
    </row>
    <row r="1286" ht="12.75">
      <c r="AC1286" s="1"/>
    </row>
    <row r="1287" ht="12.75">
      <c r="AC1287" s="1"/>
    </row>
    <row r="1288" ht="12.75">
      <c r="AC1288" s="1"/>
    </row>
    <row r="1289" ht="12.75">
      <c r="AC1289" s="1"/>
    </row>
    <row r="1290" ht="12.75">
      <c r="AC1290" s="1"/>
    </row>
    <row r="1291" ht="12.75">
      <c r="AC1291" s="1"/>
    </row>
    <row r="1292" ht="12.75">
      <c r="AC1292" s="1"/>
    </row>
    <row r="1293" ht="12.75">
      <c r="AC1293" s="1"/>
    </row>
    <row r="1294" ht="12.75">
      <c r="AC1294" s="1"/>
    </row>
    <row r="1295" ht="12.75">
      <c r="AC1295" s="1"/>
    </row>
    <row r="1296" ht="12.75">
      <c r="AC1296" s="1"/>
    </row>
    <row r="1297" ht="12.75">
      <c r="AC1297" s="1"/>
    </row>
    <row r="1298" ht="12.75">
      <c r="AC1298" s="1"/>
    </row>
    <row r="1299" ht="12.75">
      <c r="AC1299" s="1"/>
    </row>
    <row r="1300" ht="12.75">
      <c r="AC1300" s="1"/>
    </row>
    <row r="1301" ht="12.75">
      <c r="AC1301" s="1"/>
    </row>
    <row r="1302" ht="12.75">
      <c r="AC1302" s="1"/>
    </row>
    <row r="1303" ht="12.75">
      <c r="AC1303" s="1"/>
    </row>
    <row r="1304" ht="12.75">
      <c r="AC1304" s="1"/>
    </row>
    <row r="1305" ht="12.75">
      <c r="AC1305" s="1"/>
    </row>
    <row r="1306" ht="12.75">
      <c r="AC1306" s="1"/>
    </row>
    <row r="1307" ht="12.75">
      <c r="AC1307" s="1"/>
    </row>
    <row r="1308" ht="12.75">
      <c r="AC1308" s="1"/>
    </row>
    <row r="1309" ht="12.75">
      <c r="AC1309" s="1"/>
    </row>
    <row r="1310" ht="12.75">
      <c r="AC1310" s="1"/>
    </row>
    <row r="1311" ht="12.75">
      <c r="AC1311" s="1"/>
    </row>
    <row r="1312" ht="12.75">
      <c r="AC1312" s="1"/>
    </row>
    <row r="1313" ht="12.75">
      <c r="AC1313" s="1"/>
    </row>
    <row r="1314" ht="12.75">
      <c r="AC1314" s="1"/>
    </row>
    <row r="1315" ht="12.75">
      <c r="AC1315" s="1"/>
    </row>
    <row r="1316" ht="12.75">
      <c r="AC1316" s="1"/>
    </row>
    <row r="1317" ht="12.75">
      <c r="AC1317" s="1"/>
    </row>
    <row r="1318" ht="12.75">
      <c r="AC1318" s="1"/>
    </row>
    <row r="1319" ht="12.75">
      <c r="AC1319" s="1"/>
    </row>
    <row r="1320" ht="12.75">
      <c r="AC1320" s="1"/>
    </row>
    <row r="1321" ht="12.75">
      <c r="AC1321" s="1"/>
    </row>
    <row r="1322" ht="12.75">
      <c r="AC1322" s="1"/>
    </row>
    <row r="1323" ht="12.75">
      <c r="AC1323" s="1"/>
    </row>
    <row r="1324" ht="12.75">
      <c r="AC1324" s="1"/>
    </row>
    <row r="1325" ht="12.75">
      <c r="AC1325" s="1"/>
    </row>
    <row r="1326" ht="12.75">
      <c r="AC1326" s="1"/>
    </row>
    <row r="1327" ht="12.75">
      <c r="AC1327" s="1"/>
    </row>
    <row r="1328" ht="12.75">
      <c r="AC1328" s="1"/>
    </row>
    <row r="1329" ht="12.75">
      <c r="AC1329" s="1"/>
    </row>
    <row r="1330" ht="12.75">
      <c r="AC1330" s="1"/>
    </row>
    <row r="1331" ht="12.75">
      <c r="AC1331" s="1"/>
    </row>
    <row r="1332" ht="12.75">
      <c r="AC1332" s="1"/>
    </row>
    <row r="1333" ht="12.75">
      <c r="AC1333" s="1"/>
    </row>
    <row r="1334" ht="12.75">
      <c r="AC1334" s="1"/>
    </row>
    <row r="1335" ht="12.75">
      <c r="AC1335" s="1"/>
    </row>
    <row r="1336" ht="12.75">
      <c r="AC1336" s="1"/>
    </row>
    <row r="1337" ht="12.75">
      <c r="AC1337" s="1"/>
    </row>
    <row r="1338" ht="12.75">
      <c r="AC1338" s="1"/>
    </row>
    <row r="1339" ht="12.75">
      <c r="AC1339" s="1"/>
    </row>
    <row r="1340" ht="12.75">
      <c r="AC1340" s="1"/>
    </row>
    <row r="1341" ht="12.75">
      <c r="AC1341" s="1"/>
    </row>
    <row r="1342" ht="12.75">
      <c r="AC1342" s="1"/>
    </row>
    <row r="1343" ht="12.75">
      <c r="AC1343" s="1"/>
    </row>
    <row r="1344" ht="12.75">
      <c r="AC1344" s="1"/>
    </row>
    <row r="1345" ht="12.75">
      <c r="AC1345" s="1"/>
    </row>
    <row r="1346" ht="12.75">
      <c r="AC1346" s="1"/>
    </row>
    <row r="1347" ht="12.75">
      <c r="AC1347" s="1"/>
    </row>
    <row r="1348" ht="12.75">
      <c r="AC1348" s="1"/>
    </row>
    <row r="1349" ht="12.75">
      <c r="AC1349" s="1"/>
    </row>
    <row r="1350" ht="12.75">
      <c r="AC1350" s="1"/>
    </row>
    <row r="1351" ht="12.75">
      <c r="AC1351" s="1"/>
    </row>
    <row r="1352" ht="12.75">
      <c r="AC1352" s="1"/>
    </row>
    <row r="1353" ht="12.75">
      <c r="AC1353" s="1"/>
    </row>
    <row r="1354" ht="12.75">
      <c r="AC1354" s="1"/>
    </row>
    <row r="1355" ht="12.75">
      <c r="AC1355" s="1"/>
    </row>
    <row r="1356" ht="12.75">
      <c r="AC1356" s="1"/>
    </row>
    <row r="1357" ht="12.75">
      <c r="AC1357" s="1"/>
    </row>
    <row r="1358" ht="12.75">
      <c r="AC1358" s="1"/>
    </row>
    <row r="1359" ht="12.75">
      <c r="AC1359" s="1"/>
    </row>
    <row r="1360" ht="12.75">
      <c r="AC1360" s="1"/>
    </row>
    <row r="1361" ht="12.75">
      <c r="AC1361" s="1"/>
    </row>
    <row r="1362" ht="12.75">
      <c r="AC1362" s="1"/>
    </row>
    <row r="1363" ht="12.75">
      <c r="AC1363" s="1"/>
    </row>
    <row r="1364" ht="12.75">
      <c r="AC1364" s="1"/>
    </row>
    <row r="1365" ht="12.75">
      <c r="AC1365" s="1"/>
    </row>
    <row r="1366" ht="12.75">
      <c r="AC1366" s="1"/>
    </row>
    <row r="1367" ht="12.75">
      <c r="AC1367" s="1"/>
    </row>
    <row r="1368" ht="12.75">
      <c r="AC1368" s="1"/>
    </row>
    <row r="1369" ht="12.75">
      <c r="AC1369" s="1"/>
    </row>
    <row r="1370" ht="12.75">
      <c r="AC1370" s="1"/>
    </row>
    <row r="1371" ht="12.75">
      <c r="AC1371" s="1"/>
    </row>
    <row r="1372" ht="12.75">
      <c r="AC1372" s="1"/>
    </row>
    <row r="1373" ht="12.75">
      <c r="AC1373" s="1"/>
    </row>
    <row r="1374" ht="12.75">
      <c r="AC1374" s="1"/>
    </row>
    <row r="1375" ht="12.75">
      <c r="AC1375" s="1"/>
    </row>
    <row r="1376" ht="12.75">
      <c r="AC1376" s="1"/>
    </row>
    <row r="1377" ht="12.75">
      <c r="AC1377" s="1"/>
    </row>
    <row r="1378" ht="12.75">
      <c r="AC1378" s="1"/>
    </row>
    <row r="1379" ht="12.75">
      <c r="AC1379" s="1"/>
    </row>
    <row r="1380" ht="12.75">
      <c r="AC1380" s="1"/>
    </row>
    <row r="1381" ht="12.75">
      <c r="AC1381" s="1"/>
    </row>
    <row r="1382" ht="12.75">
      <c r="AC1382" s="1"/>
    </row>
    <row r="1383" ht="12.75">
      <c r="AC1383" s="1"/>
    </row>
    <row r="1384" ht="12.75">
      <c r="AC1384" s="1"/>
    </row>
    <row r="1385" ht="12.75">
      <c r="AC1385" s="1"/>
    </row>
    <row r="1386" ht="12.75">
      <c r="AC1386" s="1"/>
    </row>
    <row r="1387" ht="12.75">
      <c r="AC1387" s="1"/>
    </row>
    <row r="1388" ht="12.75">
      <c r="AC1388" s="1"/>
    </row>
    <row r="1389" ht="12.75">
      <c r="AC1389" s="1"/>
    </row>
    <row r="1390" ht="12.75">
      <c r="AC1390" s="1"/>
    </row>
    <row r="1391" ht="12.75">
      <c r="AC1391" s="1"/>
    </row>
    <row r="1392" ht="12.75">
      <c r="AC1392" s="1"/>
    </row>
    <row r="1393" ht="12.75">
      <c r="AC1393" s="1"/>
    </row>
    <row r="1394" ht="12.75">
      <c r="AC1394" s="1"/>
    </row>
    <row r="1395" ht="12.75">
      <c r="AC1395" s="1"/>
    </row>
    <row r="1396" ht="12.75">
      <c r="AC1396" s="1"/>
    </row>
    <row r="1397" ht="12.75">
      <c r="AC1397" s="1"/>
    </row>
    <row r="1398" ht="12.75">
      <c r="AC1398" s="1"/>
    </row>
    <row r="1399" ht="12.75">
      <c r="AC1399" s="1"/>
    </row>
    <row r="1400" ht="12.75">
      <c r="AC1400" s="1"/>
    </row>
    <row r="1401" ht="12.75">
      <c r="AC1401" s="1"/>
    </row>
    <row r="1402" ht="12.75">
      <c r="AC1402" s="1"/>
    </row>
    <row r="1403" ht="12.75">
      <c r="AC1403" s="1"/>
    </row>
    <row r="1404" ht="12.75">
      <c r="AC1404" s="1"/>
    </row>
    <row r="1405" ht="12.75">
      <c r="AC1405" s="1"/>
    </row>
    <row r="1406" ht="12.75">
      <c r="AC1406" s="1"/>
    </row>
    <row r="1407" ht="12.75">
      <c r="AC1407" s="1"/>
    </row>
    <row r="1408" ht="12.75">
      <c r="AC1408" s="1"/>
    </row>
    <row r="1409" ht="12.75">
      <c r="AC1409" s="1"/>
    </row>
    <row r="1410" ht="12.75">
      <c r="AC1410" s="1"/>
    </row>
    <row r="1411" ht="12.75">
      <c r="AC1411" s="1"/>
    </row>
    <row r="1412" ht="12.75">
      <c r="AC1412" s="1"/>
    </row>
    <row r="1413" ht="12.75">
      <c r="AC1413" s="1"/>
    </row>
    <row r="1414" ht="12.75">
      <c r="AC1414" s="1"/>
    </row>
    <row r="1415" ht="12.75">
      <c r="AC1415" s="1"/>
    </row>
    <row r="1416" ht="12.75">
      <c r="AC1416" s="1"/>
    </row>
    <row r="1417" ht="12.75">
      <c r="AC1417" s="1"/>
    </row>
    <row r="1418" ht="12.75">
      <c r="AC1418" s="1"/>
    </row>
    <row r="1419" ht="12.75">
      <c r="AC1419" s="1"/>
    </row>
    <row r="1420" ht="12.75">
      <c r="AC1420" s="1"/>
    </row>
    <row r="1421" ht="12.75">
      <c r="AC1421" s="1"/>
    </row>
    <row r="1422" ht="12.75">
      <c r="AC1422" s="1"/>
    </row>
    <row r="1423" ht="12.75">
      <c r="AC1423" s="1"/>
    </row>
    <row r="1424" ht="12.75">
      <c r="AC1424" s="1"/>
    </row>
    <row r="1425" ht="12.75">
      <c r="AC1425" s="1"/>
    </row>
    <row r="1426" ht="12.75">
      <c r="AC1426" s="1"/>
    </row>
    <row r="1427" ht="12.75">
      <c r="AC1427" s="1"/>
    </row>
    <row r="1428" ht="12.75">
      <c r="AC1428" s="1"/>
    </row>
    <row r="1429" ht="12.75">
      <c r="AC1429" s="1"/>
    </row>
    <row r="1430" ht="12.75">
      <c r="AC1430" s="1"/>
    </row>
    <row r="1431" ht="12.75">
      <c r="AC1431" s="1"/>
    </row>
    <row r="1432" ht="12.75">
      <c r="AC1432" s="1"/>
    </row>
    <row r="1433" ht="12.75">
      <c r="AC1433" s="1"/>
    </row>
    <row r="1434" ht="12.75">
      <c r="AC1434" s="1"/>
    </row>
    <row r="1435" ht="12.75">
      <c r="AC1435" s="1"/>
    </row>
    <row r="1436" ht="12.75">
      <c r="AC1436" s="1"/>
    </row>
    <row r="1437" ht="12.75">
      <c r="AC1437" s="1"/>
    </row>
    <row r="1438" ht="12.75">
      <c r="AC1438" s="1"/>
    </row>
    <row r="1439" ht="12.75">
      <c r="AC1439" s="1"/>
    </row>
    <row r="1440" ht="12.75">
      <c r="AC1440" s="1"/>
    </row>
    <row r="1441" ht="12.75">
      <c r="AC1441" s="1"/>
    </row>
    <row r="1442" ht="12.75">
      <c r="AC1442" s="1"/>
    </row>
    <row r="1443" ht="12.75">
      <c r="AC1443" s="1"/>
    </row>
    <row r="1444" ht="12.75">
      <c r="AC1444" s="1"/>
    </row>
    <row r="1445" ht="12.75">
      <c r="AC1445" s="1"/>
    </row>
    <row r="1446" ht="12.75">
      <c r="AC1446" s="1"/>
    </row>
    <row r="1447" ht="12.75">
      <c r="AC1447" s="1"/>
    </row>
    <row r="1448" ht="12.75">
      <c r="AC1448" s="1"/>
    </row>
    <row r="1449" ht="12.75">
      <c r="AC1449" s="1"/>
    </row>
    <row r="1450" ht="12.75">
      <c r="AC1450" s="1"/>
    </row>
    <row r="1451" ht="12.75">
      <c r="AC1451" s="1"/>
    </row>
    <row r="1452" ht="12.75">
      <c r="AC1452" s="1"/>
    </row>
    <row r="1453" ht="12.75">
      <c r="AC1453" s="1"/>
    </row>
    <row r="1454" ht="12.75">
      <c r="AC1454" s="1"/>
    </row>
    <row r="1455" ht="12.75">
      <c r="AC1455" s="1"/>
    </row>
    <row r="1456" ht="12.75">
      <c r="AC1456" s="1"/>
    </row>
    <row r="1457" ht="12.75">
      <c r="AC1457" s="1"/>
    </row>
    <row r="1458" ht="12.75">
      <c r="AC1458" s="1"/>
    </row>
    <row r="1459" ht="12.75">
      <c r="AC1459" s="1"/>
    </row>
    <row r="1460" ht="12.75">
      <c r="AC1460" s="1"/>
    </row>
    <row r="1461" ht="12.75">
      <c r="AC1461" s="1"/>
    </row>
    <row r="1462" ht="12.75">
      <c r="AC1462" s="1"/>
    </row>
    <row r="1463" ht="12.75">
      <c r="AC1463" s="1"/>
    </row>
    <row r="1464" ht="12.75">
      <c r="AC1464" s="1"/>
    </row>
    <row r="1465" ht="12.75">
      <c r="AC1465" s="1"/>
    </row>
    <row r="1466" ht="12.75">
      <c r="AC1466" s="1"/>
    </row>
    <row r="1467" ht="12.75">
      <c r="AC1467" s="1"/>
    </row>
    <row r="1468" ht="12.75">
      <c r="AC1468" s="1"/>
    </row>
    <row r="1469" ht="12.75">
      <c r="AC1469" s="1"/>
    </row>
    <row r="1470" ht="12.75">
      <c r="AC1470" s="1"/>
    </row>
    <row r="1471" ht="12.75">
      <c r="AC1471" s="1"/>
    </row>
    <row r="1472" ht="12.75">
      <c r="AC1472" s="1"/>
    </row>
    <row r="1473" ht="12.75">
      <c r="AC1473" s="1"/>
    </row>
    <row r="1474" ht="12.75">
      <c r="AC1474" s="1"/>
    </row>
    <row r="1475" ht="12.75">
      <c r="AC1475" s="1"/>
    </row>
    <row r="1476" ht="12.75">
      <c r="AC1476" s="1"/>
    </row>
    <row r="1477" ht="12.75">
      <c r="AC1477" s="1"/>
    </row>
    <row r="1478" ht="12.75">
      <c r="AC1478" s="1"/>
    </row>
    <row r="1479" ht="12.75">
      <c r="AC1479" s="1"/>
    </row>
    <row r="1480" ht="12.75">
      <c r="AC1480" s="1"/>
    </row>
    <row r="1481" ht="12.75">
      <c r="AC1481" s="1"/>
    </row>
    <row r="1482" ht="12.75">
      <c r="AC1482" s="1"/>
    </row>
    <row r="1483" ht="12.75">
      <c r="AC1483" s="1"/>
    </row>
    <row r="1484" ht="12.75">
      <c r="AC1484" s="1"/>
    </row>
    <row r="1485" ht="12.75">
      <c r="AC1485" s="1"/>
    </row>
    <row r="1486" ht="12.75">
      <c r="AC1486" s="1"/>
    </row>
    <row r="1487" ht="12.75">
      <c r="AC1487" s="1"/>
    </row>
    <row r="1488" ht="12.75">
      <c r="AC1488" s="1"/>
    </row>
    <row r="1489" ht="12.75">
      <c r="AC1489" s="1"/>
    </row>
    <row r="1490" ht="12.75">
      <c r="AC1490" s="1"/>
    </row>
    <row r="1491" ht="12.75">
      <c r="AC1491" s="1"/>
    </row>
    <row r="1492" ht="12.75">
      <c r="AC1492" s="1"/>
    </row>
    <row r="1493" ht="12.75">
      <c r="AC1493" s="1"/>
    </row>
    <row r="1494" ht="12.75">
      <c r="AC1494" s="1"/>
    </row>
    <row r="1495" ht="12.75">
      <c r="AC1495" s="1"/>
    </row>
    <row r="1496" ht="12.75">
      <c r="AC1496" s="1"/>
    </row>
    <row r="1497" ht="12.75">
      <c r="AC1497" s="1"/>
    </row>
    <row r="1498" ht="12.75">
      <c r="AC1498" s="1"/>
    </row>
    <row r="1499" ht="12.75">
      <c r="AC1499" s="1"/>
    </row>
    <row r="1500" ht="12.75">
      <c r="AC1500" s="1"/>
    </row>
    <row r="1501" ht="12.75">
      <c r="AC1501" s="1"/>
    </row>
    <row r="1502" ht="12.75">
      <c r="AC1502" s="1"/>
    </row>
    <row r="1503" ht="12.75">
      <c r="AC1503" s="1"/>
    </row>
    <row r="1504" ht="12.75">
      <c r="AC1504" s="1"/>
    </row>
    <row r="1505" ht="12.75">
      <c r="AC1505" s="1"/>
    </row>
    <row r="1506" ht="12.75">
      <c r="AC1506" s="1"/>
    </row>
    <row r="1507" ht="12.75">
      <c r="AC1507" s="1"/>
    </row>
    <row r="1508" ht="12.75">
      <c r="AC1508" s="1"/>
    </row>
    <row r="1509" ht="12.75">
      <c r="AC1509" s="1"/>
    </row>
    <row r="1510" ht="12.75">
      <c r="AC1510" s="1"/>
    </row>
    <row r="1511" ht="12.75">
      <c r="AC1511" s="1"/>
    </row>
    <row r="1512" ht="12.75">
      <c r="AC1512" s="1"/>
    </row>
    <row r="1513" ht="12.75">
      <c r="AC1513" s="1"/>
    </row>
    <row r="1514" ht="12.75">
      <c r="AC1514" s="1"/>
    </row>
    <row r="1515" ht="12.75">
      <c r="AC1515" s="1"/>
    </row>
    <row r="1516" ht="12.75">
      <c r="AC1516" s="1"/>
    </row>
    <row r="1517" ht="12.75">
      <c r="AC1517" s="1"/>
    </row>
    <row r="1518" ht="12.75">
      <c r="AC1518" s="1"/>
    </row>
    <row r="1519" ht="12.75">
      <c r="AC1519" s="1"/>
    </row>
    <row r="1520" ht="12.75">
      <c r="AC1520" s="1"/>
    </row>
    <row r="1521" ht="12.75">
      <c r="AC1521" s="1"/>
    </row>
    <row r="1522" ht="12.75">
      <c r="AC1522" s="1"/>
    </row>
    <row r="1523" ht="12.75">
      <c r="AC1523" s="1"/>
    </row>
    <row r="1524" ht="12.75">
      <c r="AC1524" s="1"/>
    </row>
    <row r="1525" ht="12.75">
      <c r="AC1525" s="1"/>
    </row>
    <row r="1526" ht="12.75">
      <c r="AC1526" s="1"/>
    </row>
    <row r="1527" ht="12.75">
      <c r="AC1527" s="1"/>
    </row>
    <row r="1528" ht="12.75">
      <c r="AC1528" s="1"/>
    </row>
    <row r="1529" ht="12.75">
      <c r="AC1529" s="1"/>
    </row>
    <row r="1530" ht="12.75">
      <c r="AC1530" s="1"/>
    </row>
    <row r="1531" ht="12.75">
      <c r="AC1531" s="1"/>
    </row>
    <row r="1532" ht="12.75">
      <c r="AC1532" s="1"/>
    </row>
    <row r="1533" ht="12.75">
      <c r="AC1533" s="1"/>
    </row>
    <row r="1534" ht="12.75">
      <c r="AC1534" s="1"/>
    </row>
    <row r="1535" ht="12.75">
      <c r="AC1535" s="1"/>
    </row>
    <row r="1536" ht="12.75">
      <c r="AC1536" s="1"/>
    </row>
    <row r="1537" ht="12.75">
      <c r="AC1537" s="1"/>
    </row>
    <row r="1538" ht="12.75">
      <c r="AC1538" s="1"/>
    </row>
    <row r="1539" ht="12.75">
      <c r="AC1539" s="1"/>
    </row>
    <row r="1540" ht="12.75">
      <c r="AC1540" s="1"/>
    </row>
    <row r="1541" ht="12.75">
      <c r="AC1541" s="1"/>
    </row>
    <row r="1542" ht="12.75">
      <c r="AC1542" s="1"/>
    </row>
    <row r="1543" ht="12.75">
      <c r="AC1543" s="1"/>
    </row>
    <row r="1544" ht="12.75">
      <c r="AC1544" s="1"/>
    </row>
    <row r="1545" ht="12.75">
      <c r="AC1545" s="1"/>
    </row>
    <row r="1546" ht="12.75">
      <c r="AC1546" s="1"/>
    </row>
    <row r="1547" ht="12.75">
      <c r="AC1547" s="1"/>
    </row>
    <row r="1548" ht="12.75">
      <c r="AC1548" s="1"/>
    </row>
    <row r="1549" ht="12.75">
      <c r="AC1549" s="1"/>
    </row>
    <row r="1550" ht="12.75">
      <c r="AC1550" s="1"/>
    </row>
    <row r="1551" ht="12.75">
      <c r="AC1551" s="1"/>
    </row>
    <row r="1552" ht="12.75">
      <c r="AC1552" s="1"/>
    </row>
    <row r="1553" ht="12.75">
      <c r="AC1553" s="1"/>
    </row>
    <row r="1554" ht="12.75">
      <c r="AC1554" s="1"/>
    </row>
    <row r="1555" ht="12.75">
      <c r="AC1555" s="1"/>
    </row>
    <row r="1556" ht="12.75">
      <c r="AC1556" s="1"/>
    </row>
    <row r="1557" ht="12.75">
      <c r="AC1557" s="1"/>
    </row>
    <row r="1558" ht="12.75">
      <c r="AC1558" s="1"/>
    </row>
    <row r="1559" ht="12.75">
      <c r="AC1559" s="1"/>
    </row>
    <row r="1560" ht="12.75">
      <c r="AC1560" s="1"/>
    </row>
    <row r="1561" ht="12.75">
      <c r="AC1561" s="1"/>
    </row>
    <row r="1562" ht="12.75">
      <c r="AC1562" s="1"/>
    </row>
    <row r="1563" ht="12.75">
      <c r="AC1563" s="1"/>
    </row>
    <row r="1564" ht="12.75">
      <c r="AC1564" s="1"/>
    </row>
    <row r="1565" ht="12.75">
      <c r="AC1565" s="1"/>
    </row>
    <row r="1566" ht="12.75">
      <c r="AC1566" s="1"/>
    </row>
    <row r="1567" ht="12.75">
      <c r="AC1567" s="1"/>
    </row>
    <row r="1568" ht="12.75">
      <c r="AC1568" s="1"/>
    </row>
    <row r="1569" ht="12.75">
      <c r="AC1569" s="1"/>
    </row>
    <row r="1570" ht="12.75">
      <c r="AC1570" s="1"/>
    </row>
    <row r="1571" ht="12.75">
      <c r="AC1571" s="1"/>
    </row>
    <row r="1572" ht="12.75">
      <c r="AC1572" s="1"/>
    </row>
    <row r="1573" ht="12.75">
      <c r="AC1573" s="1"/>
    </row>
    <row r="1574" ht="12.75">
      <c r="AC1574" s="1"/>
    </row>
    <row r="1575" ht="12.75">
      <c r="AC1575" s="1"/>
    </row>
    <row r="1576" ht="12.75">
      <c r="AC1576" s="1"/>
    </row>
    <row r="1577" ht="12.75">
      <c r="AC1577" s="1"/>
    </row>
    <row r="1578" ht="12.75">
      <c r="AC1578" s="1"/>
    </row>
    <row r="1579" ht="12.75">
      <c r="AC1579" s="1"/>
    </row>
    <row r="1580" ht="12.75">
      <c r="AC1580" s="1"/>
    </row>
    <row r="1581" ht="12.75">
      <c r="AC1581" s="1"/>
    </row>
    <row r="1582" ht="12.75">
      <c r="AC1582" s="1"/>
    </row>
    <row r="1583" ht="12.75">
      <c r="AC1583" s="1"/>
    </row>
    <row r="1584" ht="12.75">
      <c r="AC1584" s="1"/>
    </row>
    <row r="1585" ht="12.75">
      <c r="AC1585" s="1"/>
    </row>
    <row r="1586" ht="12.75">
      <c r="AC1586" s="1"/>
    </row>
    <row r="1587" ht="12.75">
      <c r="AC1587" s="1"/>
    </row>
    <row r="1588" ht="12.75">
      <c r="AC1588" s="1"/>
    </row>
    <row r="1589" ht="12.75">
      <c r="AC1589" s="1"/>
    </row>
    <row r="1590" ht="12.75">
      <c r="AC1590" s="1"/>
    </row>
    <row r="1591" ht="12.75">
      <c r="AC1591" s="1"/>
    </row>
    <row r="1592" ht="12.75">
      <c r="AC1592" s="1"/>
    </row>
    <row r="1593" ht="12.75">
      <c r="AC1593" s="1"/>
    </row>
    <row r="1594" ht="12.75">
      <c r="AC1594" s="1"/>
    </row>
    <row r="1595" ht="12.75">
      <c r="AC1595" s="1"/>
    </row>
    <row r="1596" ht="12.75">
      <c r="AC1596" s="1"/>
    </row>
    <row r="1597" ht="12.75">
      <c r="AC1597" s="1"/>
    </row>
    <row r="1598" ht="12.75">
      <c r="AC1598" s="1"/>
    </row>
    <row r="1599" ht="12.75">
      <c r="AC1599" s="1"/>
    </row>
    <row r="1600" ht="12.75">
      <c r="AC1600" s="1"/>
    </row>
    <row r="1601" ht="12.75">
      <c r="AC1601" s="1"/>
    </row>
    <row r="1602" ht="12.75">
      <c r="AC1602" s="1"/>
    </row>
    <row r="1603" ht="12.75">
      <c r="AC1603" s="1"/>
    </row>
    <row r="1604" ht="12.75">
      <c r="AC1604" s="1"/>
    </row>
    <row r="1605" ht="12.75">
      <c r="AC1605" s="1"/>
    </row>
    <row r="1606" ht="12.75">
      <c r="AC1606" s="1"/>
    </row>
    <row r="1607" ht="12.75">
      <c r="AC1607" s="1"/>
    </row>
    <row r="1608" ht="12.75">
      <c r="AC1608" s="1"/>
    </row>
    <row r="1609" ht="12.75">
      <c r="AC1609" s="1"/>
    </row>
    <row r="1610" ht="12.75">
      <c r="AC1610" s="1"/>
    </row>
    <row r="1611" ht="12.75">
      <c r="AC1611" s="1"/>
    </row>
    <row r="1612" ht="12.75">
      <c r="AC1612" s="1"/>
    </row>
    <row r="1613" ht="12.75">
      <c r="AC1613" s="1"/>
    </row>
    <row r="1614" ht="12.75">
      <c r="AC1614" s="1"/>
    </row>
    <row r="1615" ht="12.75">
      <c r="AC1615" s="1"/>
    </row>
    <row r="1616" ht="12.75">
      <c r="AC1616" s="1"/>
    </row>
    <row r="1617" ht="12.75">
      <c r="AC1617" s="1"/>
    </row>
    <row r="1618" ht="12.75">
      <c r="AC1618" s="1"/>
    </row>
    <row r="1619" ht="12.75">
      <c r="AC1619" s="1"/>
    </row>
    <row r="1620" ht="12.75">
      <c r="AC1620" s="1"/>
    </row>
    <row r="1621" ht="12.75">
      <c r="AC1621" s="1"/>
    </row>
    <row r="1622" ht="12.75">
      <c r="AC1622" s="1"/>
    </row>
    <row r="1623" ht="12.75">
      <c r="AC1623" s="1"/>
    </row>
    <row r="1624" ht="12.75">
      <c r="AC1624" s="1"/>
    </row>
    <row r="1625" ht="12.75">
      <c r="AC1625" s="1"/>
    </row>
    <row r="1626" ht="12.75">
      <c r="AC1626" s="1"/>
    </row>
    <row r="1627" ht="12.75">
      <c r="AC1627" s="1"/>
    </row>
    <row r="1628" ht="12.75">
      <c r="AC1628" s="1"/>
    </row>
    <row r="1629" ht="12.75">
      <c r="AC1629" s="1"/>
    </row>
    <row r="1630" ht="12.75">
      <c r="AC1630" s="1"/>
    </row>
    <row r="1631" ht="12.75">
      <c r="AC1631" s="1"/>
    </row>
    <row r="1632" ht="12.75">
      <c r="AC1632" s="1"/>
    </row>
    <row r="1633" ht="12.75">
      <c r="AC1633" s="1"/>
    </row>
    <row r="1634" ht="12.75">
      <c r="AC1634" s="1"/>
    </row>
    <row r="1635" ht="12.75">
      <c r="AC1635" s="1"/>
    </row>
    <row r="1636" ht="12.75">
      <c r="AC1636" s="1"/>
    </row>
    <row r="1637" ht="12.75">
      <c r="AC1637" s="1"/>
    </row>
    <row r="1638" ht="12.75">
      <c r="AC1638" s="1"/>
    </row>
    <row r="1639" ht="12.75">
      <c r="AC1639" s="1"/>
    </row>
    <row r="1640" ht="12.75">
      <c r="AC1640" s="1"/>
    </row>
    <row r="1641" ht="12.75">
      <c r="AC1641" s="1"/>
    </row>
    <row r="1642" ht="12.75">
      <c r="AC1642" s="1"/>
    </row>
    <row r="1643" ht="12.75">
      <c r="AC1643" s="1"/>
    </row>
    <row r="1644" ht="12.75">
      <c r="AC1644" s="1"/>
    </row>
    <row r="1645" ht="12.75">
      <c r="AC1645" s="1"/>
    </row>
    <row r="1646" ht="12.75">
      <c r="AC1646" s="1"/>
    </row>
    <row r="1647" ht="12.75">
      <c r="AC1647" s="1"/>
    </row>
    <row r="1648" ht="12.75">
      <c r="AC1648" s="1"/>
    </row>
    <row r="1649" ht="12.75">
      <c r="AC1649" s="1"/>
    </row>
    <row r="1650" ht="12.75">
      <c r="AC1650" s="1"/>
    </row>
    <row r="1651" ht="12.75">
      <c r="AC1651" s="1"/>
    </row>
    <row r="1652" ht="12.75">
      <c r="AC1652" s="1"/>
    </row>
    <row r="1653" ht="12.75">
      <c r="AC1653" s="1"/>
    </row>
    <row r="1654" ht="12.75">
      <c r="AC1654" s="1"/>
    </row>
    <row r="1655" ht="12.75">
      <c r="AC1655" s="1"/>
    </row>
    <row r="1656" ht="12.75">
      <c r="AC1656" s="1"/>
    </row>
    <row r="1657" ht="12.75">
      <c r="AC1657" s="1"/>
    </row>
    <row r="1658" ht="12.75">
      <c r="AC1658" s="1"/>
    </row>
    <row r="1659" ht="12.75">
      <c r="AC1659" s="1"/>
    </row>
    <row r="1660" ht="12.75">
      <c r="AC1660" s="1"/>
    </row>
    <row r="1661" ht="12.75">
      <c r="AC1661" s="1"/>
    </row>
    <row r="1662" ht="12.75">
      <c r="AC1662" s="1"/>
    </row>
    <row r="1663" ht="12.75">
      <c r="AC1663" s="1"/>
    </row>
    <row r="1664" ht="12.75">
      <c r="AC1664" s="1"/>
    </row>
    <row r="1665" ht="12.75">
      <c r="AC1665" s="1"/>
    </row>
    <row r="1666" ht="12.75">
      <c r="AC1666" s="1"/>
    </row>
    <row r="1667" ht="12.75">
      <c r="AC1667" s="1"/>
    </row>
    <row r="1668" ht="12.75">
      <c r="AC1668" s="1"/>
    </row>
    <row r="1669" ht="12.75">
      <c r="AC1669" s="1"/>
    </row>
    <row r="1670" ht="12.75">
      <c r="AC1670" s="1"/>
    </row>
    <row r="1671" ht="12.75">
      <c r="AC1671" s="1"/>
    </row>
    <row r="1672" ht="12.75">
      <c r="AC1672" s="1"/>
    </row>
    <row r="1673" ht="12.75">
      <c r="AC1673" s="1"/>
    </row>
    <row r="1674" ht="12.75">
      <c r="AC1674" s="1"/>
    </row>
    <row r="1675" ht="12.75">
      <c r="AC1675" s="1"/>
    </row>
    <row r="1676" ht="12.75">
      <c r="AC1676" s="1"/>
    </row>
    <row r="1677" ht="12.75">
      <c r="AC1677" s="1"/>
    </row>
    <row r="1678" ht="12.75">
      <c r="AC1678" s="1"/>
    </row>
    <row r="1679" ht="12.75">
      <c r="AC1679" s="1"/>
    </row>
    <row r="1680" ht="12.75">
      <c r="AC1680" s="1"/>
    </row>
    <row r="1681" ht="12.75">
      <c r="AC1681" s="1"/>
    </row>
    <row r="1682" ht="12.75">
      <c r="AC1682" s="1"/>
    </row>
    <row r="1683" ht="12.75">
      <c r="AC1683" s="1"/>
    </row>
    <row r="1684" ht="12.75">
      <c r="AC1684" s="1"/>
    </row>
    <row r="1685" ht="12.75">
      <c r="AC1685" s="1"/>
    </row>
    <row r="1686" ht="12.75">
      <c r="AC1686" s="1"/>
    </row>
    <row r="1687" ht="12.75">
      <c r="AC1687" s="1"/>
    </row>
    <row r="1688" ht="12.75">
      <c r="AC1688" s="1"/>
    </row>
    <row r="1689" ht="12.75">
      <c r="AC1689" s="1"/>
    </row>
    <row r="1690" ht="12.75">
      <c r="AC1690" s="1"/>
    </row>
    <row r="1691" ht="12.75">
      <c r="AC1691" s="1"/>
    </row>
    <row r="1692" ht="12.75">
      <c r="AC1692" s="1"/>
    </row>
    <row r="1693" ht="12.75">
      <c r="AC1693" s="1"/>
    </row>
    <row r="1694" ht="12.75">
      <c r="AC1694" s="1"/>
    </row>
    <row r="1695" ht="12.75">
      <c r="AC1695" s="1"/>
    </row>
    <row r="1696" ht="12.75">
      <c r="AC1696" s="1"/>
    </row>
    <row r="1697" ht="12.75">
      <c r="AC1697" s="1"/>
    </row>
    <row r="1698" ht="12.75">
      <c r="AC1698" s="1"/>
    </row>
    <row r="1699" ht="12.75">
      <c r="AC1699" s="1"/>
    </row>
    <row r="1700" ht="12.75">
      <c r="AC1700" s="1"/>
    </row>
    <row r="1701" ht="12.75">
      <c r="AC1701" s="1"/>
    </row>
    <row r="1702" ht="12.75">
      <c r="AC1702" s="1"/>
    </row>
    <row r="1703" ht="12.75">
      <c r="AC1703" s="1"/>
    </row>
    <row r="1704" ht="12.75">
      <c r="AC1704" s="1"/>
    </row>
    <row r="1705" ht="12.75">
      <c r="AC1705" s="1"/>
    </row>
    <row r="1706" ht="12.75">
      <c r="AC1706" s="1"/>
    </row>
    <row r="1707" ht="12.75">
      <c r="AC1707" s="1"/>
    </row>
    <row r="1708" ht="12.75">
      <c r="AC1708" s="1"/>
    </row>
    <row r="1709" ht="12.75">
      <c r="AC1709" s="1"/>
    </row>
    <row r="1710" ht="12.75">
      <c r="AC1710" s="1"/>
    </row>
    <row r="1711" ht="12.75">
      <c r="AC1711" s="1"/>
    </row>
    <row r="1712" ht="12.75">
      <c r="AC1712" s="1"/>
    </row>
    <row r="1713" ht="12.75">
      <c r="AC1713" s="1"/>
    </row>
    <row r="1714" ht="12.75">
      <c r="AC1714" s="1"/>
    </row>
    <row r="1715" ht="12.75">
      <c r="AC1715" s="1"/>
    </row>
    <row r="1716" ht="12.75">
      <c r="AC1716" s="1"/>
    </row>
    <row r="1717" ht="12.75">
      <c r="AC1717" s="1"/>
    </row>
    <row r="1718" ht="12.75">
      <c r="AC1718" s="1"/>
    </row>
    <row r="1719" ht="12.75">
      <c r="AC1719" s="1"/>
    </row>
    <row r="1720" ht="12.75">
      <c r="AC1720" s="1"/>
    </row>
    <row r="1721" ht="12.75">
      <c r="AC1721" s="1"/>
    </row>
    <row r="1722" ht="12.75">
      <c r="AC1722" s="1"/>
    </row>
    <row r="1723" ht="12.75">
      <c r="AC1723" s="1"/>
    </row>
    <row r="1724" ht="12.75">
      <c r="AC1724" s="1"/>
    </row>
    <row r="1725" ht="12.75">
      <c r="AC1725" s="1"/>
    </row>
    <row r="1726" ht="12.75">
      <c r="AC1726" s="1"/>
    </row>
    <row r="1727" ht="12.75">
      <c r="AC1727" s="1"/>
    </row>
    <row r="1728" ht="12.75">
      <c r="AC1728" s="1"/>
    </row>
    <row r="1729" ht="12.75">
      <c r="AC1729" s="1"/>
    </row>
    <row r="1730" ht="12.75">
      <c r="AC1730" s="1"/>
    </row>
    <row r="1731" ht="12.75">
      <c r="AC1731" s="1"/>
    </row>
    <row r="1732" ht="12.75">
      <c r="AC1732" s="1"/>
    </row>
    <row r="1733" ht="12.75">
      <c r="AC1733" s="1"/>
    </row>
    <row r="1734" ht="12.75">
      <c r="AC1734" s="1"/>
    </row>
    <row r="1735" ht="12.75">
      <c r="AC1735" s="1"/>
    </row>
    <row r="1736" ht="12.75">
      <c r="AC1736" s="1"/>
    </row>
    <row r="1737" ht="12.75">
      <c r="AC1737" s="1"/>
    </row>
    <row r="1738" ht="12.75">
      <c r="AC1738" s="1"/>
    </row>
    <row r="1739" ht="12.75">
      <c r="AC1739" s="1"/>
    </row>
    <row r="1740" ht="12.75">
      <c r="AC1740" s="1"/>
    </row>
    <row r="1741" ht="12.75">
      <c r="AC1741" s="1"/>
    </row>
    <row r="1742" ht="12.75">
      <c r="AC1742" s="1"/>
    </row>
    <row r="1743" ht="12.75">
      <c r="AC1743" s="1"/>
    </row>
    <row r="1744" ht="12.75">
      <c r="AC1744" s="1"/>
    </row>
    <row r="1745" ht="12.75">
      <c r="AC1745" s="1"/>
    </row>
    <row r="1746" ht="12.75">
      <c r="AC1746" s="1"/>
    </row>
    <row r="1747" ht="12.75">
      <c r="AC1747" s="1"/>
    </row>
    <row r="1748" ht="12.75">
      <c r="AC1748" s="1"/>
    </row>
    <row r="1749" ht="12.75">
      <c r="AC1749" s="1"/>
    </row>
    <row r="1750" ht="12.75">
      <c r="AC1750" s="1"/>
    </row>
    <row r="1751" ht="12.75">
      <c r="AC1751" s="1"/>
    </row>
    <row r="1752" ht="12.75">
      <c r="AC1752" s="1"/>
    </row>
    <row r="1753" ht="12.75">
      <c r="AC1753" s="1"/>
    </row>
    <row r="1754" ht="12.75">
      <c r="AC1754" s="1"/>
    </row>
    <row r="1755" ht="12.75">
      <c r="AC1755" s="1"/>
    </row>
    <row r="1756" ht="12.75">
      <c r="AC1756" s="1"/>
    </row>
    <row r="1757" ht="12.75">
      <c r="AC1757" s="1"/>
    </row>
    <row r="1758" ht="12.75">
      <c r="AC1758" s="1"/>
    </row>
    <row r="1759" ht="12.75">
      <c r="AC1759" s="1"/>
    </row>
    <row r="1760" ht="12.75">
      <c r="AC1760" s="1"/>
    </row>
    <row r="1761" ht="12.75">
      <c r="AC1761" s="1"/>
    </row>
    <row r="1762" ht="12.75">
      <c r="AC1762" s="1"/>
    </row>
    <row r="1763" ht="12.75">
      <c r="AC1763" s="1"/>
    </row>
    <row r="1764" ht="12.75">
      <c r="AC1764" s="1"/>
    </row>
    <row r="1765" ht="12.75">
      <c r="AC1765" s="1"/>
    </row>
    <row r="1766" ht="12.75">
      <c r="AC1766" s="1"/>
    </row>
    <row r="1767" ht="12.75">
      <c r="AC1767" s="1"/>
    </row>
    <row r="1768" ht="12.75">
      <c r="AC1768" s="1"/>
    </row>
    <row r="1769" ht="12.75">
      <c r="AC1769" s="1"/>
    </row>
    <row r="1770" ht="12.75">
      <c r="AC1770" s="1"/>
    </row>
    <row r="1771" ht="12.75">
      <c r="AC1771" s="1"/>
    </row>
    <row r="1772" ht="12.75">
      <c r="AC1772" s="1"/>
    </row>
    <row r="1773" ht="12.75">
      <c r="AC1773" s="1"/>
    </row>
    <row r="1774" ht="12.75">
      <c r="AC1774" s="1"/>
    </row>
    <row r="1775" ht="12.75">
      <c r="AC1775" s="1"/>
    </row>
    <row r="1776" ht="12.75">
      <c r="AC1776" s="1"/>
    </row>
    <row r="1777" ht="12.75">
      <c r="AC1777" s="1"/>
    </row>
    <row r="1778" ht="12.75">
      <c r="AC1778" s="1"/>
    </row>
    <row r="1779" ht="12.75">
      <c r="AC1779" s="1"/>
    </row>
    <row r="1780" ht="12.75">
      <c r="AC1780" s="1"/>
    </row>
    <row r="1781" ht="12.75">
      <c r="AC1781" s="1"/>
    </row>
    <row r="1782" ht="12.75">
      <c r="AC1782" s="1"/>
    </row>
    <row r="1783" ht="12.75">
      <c r="AC1783" s="1"/>
    </row>
    <row r="1784" ht="12.75">
      <c r="AC1784" s="1"/>
    </row>
    <row r="1785" ht="12.75">
      <c r="AC1785" s="1"/>
    </row>
    <row r="1786" ht="12.75">
      <c r="AC1786" s="1"/>
    </row>
    <row r="1787" ht="12.75">
      <c r="AC1787" s="1"/>
    </row>
    <row r="1788" ht="12.75">
      <c r="AC1788" s="1"/>
    </row>
    <row r="1789" ht="12.75">
      <c r="AC1789" s="1"/>
    </row>
    <row r="1790" ht="12.75">
      <c r="AC1790" s="1"/>
    </row>
    <row r="1791" ht="12.75">
      <c r="AC1791" s="1"/>
    </row>
    <row r="1792" ht="12.75">
      <c r="AC1792" s="1"/>
    </row>
    <row r="1793" ht="12.75">
      <c r="AC1793" s="1"/>
    </row>
    <row r="1794" ht="12.75">
      <c r="AC1794" s="1"/>
    </row>
    <row r="1795" ht="12.75">
      <c r="AC1795" s="1"/>
    </row>
    <row r="1796" ht="12.75">
      <c r="AC1796" s="1"/>
    </row>
    <row r="1797" ht="12.75">
      <c r="AC1797" s="1"/>
    </row>
    <row r="1798" ht="12.75">
      <c r="AC1798" s="1"/>
    </row>
    <row r="1799" ht="12.75">
      <c r="AC1799" s="1"/>
    </row>
    <row r="1800" ht="12.75">
      <c r="AC1800" s="1"/>
    </row>
    <row r="1801" ht="12.75">
      <c r="AC1801" s="1"/>
    </row>
    <row r="1802" ht="12.75">
      <c r="AC1802" s="1"/>
    </row>
    <row r="1803" ht="12.75">
      <c r="AC1803" s="1"/>
    </row>
    <row r="1804" ht="12.75">
      <c r="AC1804" s="1"/>
    </row>
    <row r="1805" ht="12.75">
      <c r="AC1805" s="1"/>
    </row>
    <row r="1806" ht="12.75">
      <c r="AC1806" s="1"/>
    </row>
    <row r="1807" ht="12.75">
      <c r="AC1807" s="1"/>
    </row>
    <row r="1808" ht="12.75">
      <c r="AC1808" s="1"/>
    </row>
    <row r="1809" ht="12.75">
      <c r="AC1809" s="1"/>
    </row>
    <row r="1810" ht="12.75">
      <c r="AC1810" s="1"/>
    </row>
    <row r="1811" ht="12.75">
      <c r="AC1811" s="1"/>
    </row>
    <row r="1812" ht="12.75">
      <c r="AC1812" s="1"/>
    </row>
    <row r="1813" ht="12.75">
      <c r="AC1813" s="1"/>
    </row>
    <row r="1814" ht="12.75">
      <c r="AC1814" s="1"/>
    </row>
    <row r="1815" ht="12.75">
      <c r="AC1815" s="1"/>
    </row>
    <row r="1816" ht="12.75">
      <c r="AC1816" s="1"/>
    </row>
    <row r="1817" ht="12.75">
      <c r="AC1817" s="1"/>
    </row>
    <row r="1818" ht="12.75">
      <c r="AC1818" s="1"/>
    </row>
    <row r="1819" ht="12.75">
      <c r="AC1819" s="1"/>
    </row>
    <row r="1820" ht="12.75">
      <c r="AC1820" s="1"/>
    </row>
    <row r="1821" ht="12.75">
      <c r="AC1821" s="1"/>
    </row>
    <row r="1822" ht="12.75">
      <c r="AC1822" s="1"/>
    </row>
    <row r="1823" ht="12.75">
      <c r="AC1823" s="1"/>
    </row>
    <row r="1824" ht="12.75">
      <c r="AC1824" s="1"/>
    </row>
    <row r="1825" ht="12.75">
      <c r="AC1825" s="1"/>
    </row>
    <row r="1826" ht="12.75">
      <c r="AC1826" s="1"/>
    </row>
    <row r="1827" ht="12.75">
      <c r="AC1827" s="1"/>
    </row>
    <row r="1828" ht="12.75">
      <c r="AC1828" s="1"/>
    </row>
    <row r="1829" ht="12.75">
      <c r="AC1829" s="1"/>
    </row>
    <row r="1830" ht="12.75">
      <c r="AC1830" s="1"/>
    </row>
    <row r="1831" ht="12.75">
      <c r="AC1831" s="1"/>
    </row>
    <row r="1832" ht="12.75">
      <c r="AC1832" s="1"/>
    </row>
    <row r="1833" ht="12.75">
      <c r="AC1833" s="1"/>
    </row>
    <row r="1834" ht="12.75">
      <c r="AC1834" s="1"/>
    </row>
    <row r="1835" ht="12.75">
      <c r="AC1835" s="1"/>
    </row>
    <row r="1836" ht="12.75">
      <c r="AC1836" s="1"/>
    </row>
    <row r="1837" ht="12.75">
      <c r="AC1837" s="1"/>
    </row>
    <row r="1838" ht="12.75">
      <c r="AC1838" s="1"/>
    </row>
    <row r="1839" ht="12.75">
      <c r="AC1839" s="1"/>
    </row>
    <row r="1840" ht="12.75">
      <c r="AC1840" s="1"/>
    </row>
    <row r="1841" ht="12.75">
      <c r="AC1841" s="1"/>
    </row>
    <row r="1842" ht="12.75">
      <c r="AC1842" s="1"/>
    </row>
    <row r="1843" ht="12.75">
      <c r="AC1843" s="1"/>
    </row>
    <row r="1844" ht="12.75">
      <c r="AC1844" s="1"/>
    </row>
    <row r="1845" ht="12.75">
      <c r="AC1845" s="1"/>
    </row>
    <row r="1846" ht="12.75">
      <c r="AC1846" s="1"/>
    </row>
    <row r="1847" ht="12.75">
      <c r="AC1847" s="1"/>
    </row>
    <row r="1848" ht="12.75">
      <c r="AC1848" s="1"/>
    </row>
    <row r="1849" ht="12.75">
      <c r="AC1849" s="1"/>
    </row>
    <row r="1850" ht="12.75">
      <c r="AC1850" s="1"/>
    </row>
    <row r="1851" ht="12.75">
      <c r="AC1851" s="1"/>
    </row>
    <row r="1852" ht="12.75">
      <c r="AC1852" s="1"/>
    </row>
    <row r="1853" ht="12.75">
      <c r="AC1853" s="1"/>
    </row>
    <row r="1854" ht="12.75">
      <c r="AC1854" s="1"/>
    </row>
    <row r="1855" ht="12.75">
      <c r="AC1855" s="1"/>
    </row>
    <row r="1856" ht="12.75">
      <c r="AC1856" s="1"/>
    </row>
    <row r="1857" ht="12.75">
      <c r="AC1857" s="1"/>
    </row>
    <row r="1858" ht="12.75">
      <c r="AC1858" s="1"/>
    </row>
    <row r="1859" ht="12.75">
      <c r="AC1859" s="1"/>
    </row>
    <row r="1860" ht="12.75">
      <c r="AC1860" s="1"/>
    </row>
    <row r="1861" ht="12.75">
      <c r="AC1861" s="1"/>
    </row>
    <row r="1862" ht="12.75">
      <c r="AC1862" s="1"/>
    </row>
    <row r="1863" ht="12.75">
      <c r="AC1863" s="1"/>
    </row>
    <row r="1864" ht="12.75">
      <c r="AC1864" s="1"/>
    </row>
    <row r="1865" ht="12.75">
      <c r="AC1865" s="1"/>
    </row>
    <row r="1866" ht="12.75">
      <c r="AC1866" s="1"/>
    </row>
    <row r="1867" ht="12.75">
      <c r="AC1867" s="1"/>
    </row>
    <row r="1868" ht="12.75">
      <c r="AC1868" s="1"/>
    </row>
    <row r="1869" ht="12.75">
      <c r="AC1869" s="1"/>
    </row>
    <row r="1870" ht="12.75">
      <c r="AC1870" s="1"/>
    </row>
    <row r="1871" ht="12.75">
      <c r="AC1871" s="1"/>
    </row>
    <row r="1872" ht="12.75">
      <c r="AC1872" s="1"/>
    </row>
    <row r="1873" ht="12.75">
      <c r="AC1873" s="1"/>
    </row>
    <row r="1874" ht="12.75">
      <c r="AC1874" s="1"/>
    </row>
    <row r="1875" ht="12.75">
      <c r="AC1875" s="1"/>
    </row>
    <row r="1876" ht="12.75">
      <c r="AC1876" s="1"/>
    </row>
    <row r="1877" ht="12.75">
      <c r="AC1877" s="1"/>
    </row>
    <row r="1878" ht="12.75">
      <c r="AC1878" s="1"/>
    </row>
    <row r="1879" ht="12.75">
      <c r="AC1879" s="1"/>
    </row>
    <row r="1880" ht="12.75">
      <c r="AC1880" s="1"/>
    </row>
    <row r="1881" ht="12.75">
      <c r="AC1881" s="1"/>
    </row>
    <row r="1882" ht="12.75">
      <c r="AC1882" s="1"/>
    </row>
    <row r="1883" ht="12.75">
      <c r="AC1883" s="1"/>
    </row>
    <row r="1884" ht="12.75">
      <c r="AC1884" s="1"/>
    </row>
    <row r="1885" ht="12.75">
      <c r="AC1885" s="1"/>
    </row>
    <row r="1886" ht="12.75">
      <c r="AC1886" s="1"/>
    </row>
    <row r="1887" ht="12.75">
      <c r="AC1887" s="1"/>
    </row>
    <row r="1888" ht="12.75">
      <c r="AC1888" s="1"/>
    </row>
    <row r="1889" ht="12.75">
      <c r="AC1889" s="1"/>
    </row>
    <row r="1890" ht="12.75">
      <c r="AC1890" s="1"/>
    </row>
    <row r="1891" ht="12.75">
      <c r="AC1891" s="1"/>
    </row>
    <row r="1892" ht="12.75">
      <c r="AC1892" s="1"/>
    </row>
    <row r="1893" ht="12.75">
      <c r="AC1893" s="1"/>
    </row>
    <row r="1894" ht="12.75">
      <c r="AC1894" s="1"/>
    </row>
    <row r="1895" ht="12.75">
      <c r="AC1895" s="1"/>
    </row>
    <row r="1896" ht="12.75">
      <c r="AC1896" s="1"/>
    </row>
    <row r="1897" ht="12.75">
      <c r="AC1897" s="1"/>
    </row>
    <row r="1898" ht="12.75">
      <c r="AC1898" s="1"/>
    </row>
    <row r="1899" ht="12.75">
      <c r="AC1899" s="1"/>
    </row>
    <row r="1900" ht="12.75">
      <c r="AC1900" s="1"/>
    </row>
    <row r="1901" ht="12.75">
      <c r="AC1901" s="1"/>
    </row>
    <row r="1902" ht="12.75">
      <c r="AC1902" s="1"/>
    </row>
    <row r="1903" ht="12.75">
      <c r="AC1903" s="1"/>
    </row>
    <row r="1904" ht="12.75">
      <c r="AC1904" s="1"/>
    </row>
    <row r="1905" ht="12.75">
      <c r="AC1905" s="1"/>
    </row>
    <row r="1906" ht="12.75">
      <c r="AC1906" s="1"/>
    </row>
    <row r="1907" ht="12.75">
      <c r="AC1907" s="1"/>
    </row>
    <row r="1908" ht="12.75">
      <c r="AC1908" s="1"/>
    </row>
    <row r="1909" ht="12.75">
      <c r="AC1909" s="1"/>
    </row>
    <row r="1910" ht="12.75">
      <c r="AC1910" s="1"/>
    </row>
    <row r="1911" ht="12.75">
      <c r="AC1911" s="1"/>
    </row>
    <row r="1912" ht="12.75">
      <c r="AC1912" s="1"/>
    </row>
    <row r="1913" ht="12.75">
      <c r="AC1913" s="1"/>
    </row>
    <row r="1914" ht="12.75">
      <c r="AC1914" s="1"/>
    </row>
    <row r="1915" ht="12.75">
      <c r="AC1915" s="1"/>
    </row>
    <row r="1916" ht="12.75">
      <c r="AC1916" s="1"/>
    </row>
    <row r="1917" ht="12.75">
      <c r="AC1917" s="1"/>
    </row>
    <row r="1918" ht="12.75">
      <c r="AC1918" s="1"/>
    </row>
    <row r="1919" ht="12.75">
      <c r="AC1919" s="1"/>
    </row>
    <row r="1920" ht="12.75">
      <c r="AC1920" s="1"/>
    </row>
    <row r="1921" ht="12.75">
      <c r="AC1921" s="1"/>
    </row>
    <row r="1922" ht="12.75">
      <c r="AC1922" s="1"/>
    </row>
    <row r="1923" ht="12.75">
      <c r="AC1923" s="1"/>
    </row>
    <row r="1924" ht="12.75">
      <c r="AC1924" s="1"/>
    </row>
    <row r="1925" ht="12.75">
      <c r="AC1925" s="1"/>
    </row>
    <row r="1926" ht="12.75">
      <c r="AC1926" s="1"/>
    </row>
    <row r="1927" ht="12.75">
      <c r="AC1927" s="1"/>
    </row>
    <row r="1928" ht="12.75">
      <c r="AC1928" s="1"/>
    </row>
    <row r="1929" ht="12.75">
      <c r="AC1929" s="1"/>
    </row>
    <row r="1930" ht="12.75">
      <c r="AC1930" s="1"/>
    </row>
    <row r="1931" ht="12.75">
      <c r="AC1931" s="1"/>
    </row>
    <row r="1932" ht="12.75">
      <c r="AC1932" s="1"/>
    </row>
    <row r="1933" ht="12.75">
      <c r="AC1933" s="1"/>
    </row>
    <row r="1934" ht="12.75">
      <c r="AC1934" s="1"/>
    </row>
    <row r="1935" ht="12.75">
      <c r="AC1935" s="1"/>
    </row>
    <row r="1936" ht="12.75">
      <c r="AC1936" s="1"/>
    </row>
    <row r="1937" ht="12.75">
      <c r="AC1937" s="1"/>
    </row>
    <row r="1938" ht="12.75">
      <c r="AC1938" s="1"/>
    </row>
    <row r="1939" ht="12.75">
      <c r="AC1939" s="1"/>
    </row>
    <row r="1940" ht="12.75">
      <c r="AC1940" s="1"/>
    </row>
    <row r="1941" ht="12.75">
      <c r="AC1941" s="1"/>
    </row>
    <row r="1942" ht="12.75">
      <c r="AC1942" s="1"/>
    </row>
    <row r="1943" ht="12.75">
      <c r="AC1943" s="1"/>
    </row>
    <row r="1944" ht="12.75">
      <c r="AC1944" s="1"/>
    </row>
    <row r="1945" ht="12.75">
      <c r="AC1945" s="1"/>
    </row>
    <row r="1946" ht="12.75">
      <c r="AC1946" s="1"/>
    </row>
    <row r="1947" ht="12.75">
      <c r="AC1947" s="1"/>
    </row>
    <row r="1948" ht="12.75">
      <c r="AC1948" s="1"/>
    </row>
    <row r="1949" ht="12.75">
      <c r="AC1949" s="1"/>
    </row>
    <row r="1950" ht="12.75">
      <c r="AC1950" s="1"/>
    </row>
    <row r="1951" ht="12.75">
      <c r="AC1951" s="1"/>
    </row>
    <row r="1952" ht="12.75">
      <c r="AC1952" s="1"/>
    </row>
    <row r="1953" ht="12.75">
      <c r="AC1953" s="1"/>
    </row>
    <row r="1954" ht="12.75">
      <c r="AC1954" s="1"/>
    </row>
    <row r="1955" ht="12.75">
      <c r="AC1955" s="1"/>
    </row>
    <row r="1956" ht="12.75">
      <c r="AC1956" s="1"/>
    </row>
    <row r="1957" ht="12.75">
      <c r="AC1957" s="1"/>
    </row>
    <row r="1958" ht="12.75">
      <c r="AC1958" s="1"/>
    </row>
    <row r="1959" ht="12.75">
      <c r="AC1959" s="1"/>
    </row>
    <row r="1960" ht="12.75">
      <c r="AC1960" s="1"/>
    </row>
    <row r="1961" ht="12.75">
      <c r="AC1961" s="1"/>
    </row>
    <row r="1962" ht="12.75">
      <c r="AC1962" s="1"/>
    </row>
    <row r="1963" ht="12.75">
      <c r="AC1963" s="1"/>
    </row>
    <row r="1964" ht="12.75">
      <c r="AC1964" s="1"/>
    </row>
    <row r="1965" ht="12.75">
      <c r="AC1965" s="1"/>
    </row>
    <row r="1966" ht="12.75">
      <c r="AC1966" s="1"/>
    </row>
    <row r="1967" ht="12.75">
      <c r="AC1967" s="1"/>
    </row>
    <row r="1968" ht="12.75">
      <c r="AC1968" s="1"/>
    </row>
    <row r="1969" ht="12.75">
      <c r="AC1969" s="1"/>
    </row>
    <row r="1970" ht="12.75">
      <c r="AC1970" s="1"/>
    </row>
    <row r="1971" ht="12.75">
      <c r="AC1971" s="1"/>
    </row>
    <row r="1972" ht="12.75">
      <c r="AC1972" s="1"/>
    </row>
    <row r="1973" ht="12.75">
      <c r="AC1973" s="1"/>
    </row>
    <row r="1974" ht="12.75">
      <c r="AC1974" s="1"/>
    </row>
    <row r="1975" ht="12.75">
      <c r="AC1975" s="1"/>
    </row>
    <row r="1976" ht="12.75">
      <c r="AC1976" s="1"/>
    </row>
    <row r="1977" ht="12.75">
      <c r="AC1977" s="1"/>
    </row>
    <row r="1978" ht="12.75">
      <c r="AC1978" s="1"/>
    </row>
    <row r="1979" ht="12.75">
      <c r="AC1979" s="1"/>
    </row>
    <row r="1980" ht="12.75">
      <c r="AC1980" s="1"/>
    </row>
    <row r="1981" ht="12.75">
      <c r="AC1981" s="1"/>
    </row>
    <row r="1982" ht="12.75">
      <c r="AC1982" s="1"/>
    </row>
    <row r="1983" ht="12.75">
      <c r="AC1983" s="1"/>
    </row>
    <row r="1984" ht="12.75">
      <c r="AC1984" s="1"/>
    </row>
    <row r="1985" ht="12.75">
      <c r="AC1985" s="1"/>
    </row>
    <row r="1986" ht="12.75">
      <c r="AC1986" s="1"/>
    </row>
    <row r="1987" ht="12.75">
      <c r="AC1987" s="1"/>
    </row>
    <row r="1988" ht="12.75">
      <c r="AC1988" s="1"/>
    </row>
    <row r="1989" ht="12.75">
      <c r="AC1989" s="1"/>
    </row>
    <row r="1990" ht="12.75">
      <c r="AC1990" s="1"/>
    </row>
    <row r="1991" ht="12.75">
      <c r="AC1991" s="1"/>
    </row>
    <row r="1992" ht="12.75">
      <c r="AC1992" s="1"/>
    </row>
    <row r="1993" ht="12.75">
      <c r="AC1993" s="1"/>
    </row>
    <row r="1994" ht="12.75">
      <c r="AC1994" s="1"/>
    </row>
    <row r="1995" ht="12.75">
      <c r="AC1995" s="1"/>
    </row>
    <row r="1996" ht="12.75">
      <c r="AC1996" s="1"/>
    </row>
    <row r="1997" ht="12.75">
      <c r="AC1997" s="1"/>
    </row>
    <row r="1998" ht="12.75">
      <c r="AC1998" s="1"/>
    </row>
    <row r="1999" ht="12.75">
      <c r="AC1999" s="1"/>
    </row>
    <row r="2000" ht="12.75">
      <c r="AC2000" s="1"/>
    </row>
    <row r="2001" ht="12.75">
      <c r="AC2001" s="1"/>
    </row>
    <row r="2002" ht="12.75">
      <c r="AC2002" s="1"/>
    </row>
    <row r="2003" ht="12.75">
      <c r="AC2003" s="1"/>
    </row>
    <row r="2004" ht="12.75">
      <c r="AC2004" s="1"/>
    </row>
    <row r="2005" ht="12.75">
      <c r="AC2005" s="1"/>
    </row>
    <row r="2006" ht="12.75">
      <c r="AC2006" s="1"/>
    </row>
    <row r="2007" ht="12.75">
      <c r="AC2007" s="1"/>
    </row>
    <row r="2008" ht="12.75">
      <c r="AC2008" s="1"/>
    </row>
    <row r="2009" ht="12.75">
      <c r="AC2009" s="1"/>
    </row>
    <row r="2010" ht="12.75">
      <c r="AC2010" s="1"/>
    </row>
    <row r="2011" ht="12.75">
      <c r="AC2011" s="1"/>
    </row>
    <row r="2012" ht="12.75">
      <c r="AC2012" s="1"/>
    </row>
    <row r="2013" ht="12.75">
      <c r="AC2013" s="1"/>
    </row>
    <row r="2014" ht="12.75">
      <c r="AC2014" s="1"/>
    </row>
    <row r="2015" ht="12.75">
      <c r="AC2015" s="1"/>
    </row>
    <row r="2016" ht="12.75">
      <c r="AC2016" s="1"/>
    </row>
    <row r="2017" ht="12.75">
      <c r="AC2017" s="1"/>
    </row>
    <row r="2018" ht="12.75">
      <c r="AC2018" s="1"/>
    </row>
    <row r="2019" ht="12.75">
      <c r="AC2019" s="1"/>
    </row>
    <row r="2020" ht="12.75">
      <c r="AC2020" s="1"/>
    </row>
    <row r="2021" ht="12.75">
      <c r="AC2021" s="1"/>
    </row>
    <row r="2022" ht="12.75">
      <c r="AC2022" s="1"/>
    </row>
    <row r="2023" ht="12.75">
      <c r="AC2023" s="1"/>
    </row>
    <row r="2024" ht="12.75">
      <c r="AC2024" s="1"/>
    </row>
    <row r="2025" ht="12.75">
      <c r="AC2025" s="1"/>
    </row>
    <row r="2026" ht="12.75">
      <c r="AC2026" s="1"/>
    </row>
    <row r="2027" ht="12.75">
      <c r="AC2027" s="1"/>
    </row>
    <row r="2028" ht="12.75">
      <c r="AC2028" s="1"/>
    </row>
    <row r="2029" ht="12.75">
      <c r="AC2029" s="1"/>
    </row>
    <row r="2030" ht="12.75">
      <c r="AC2030" s="1"/>
    </row>
    <row r="2031" ht="12.75">
      <c r="AC2031" s="1"/>
    </row>
    <row r="2032" ht="12.75">
      <c r="AC2032" s="1"/>
    </row>
    <row r="2033" ht="12.75">
      <c r="AC2033" s="1"/>
    </row>
    <row r="2034" ht="12.75">
      <c r="AC2034" s="1"/>
    </row>
    <row r="2035" ht="12.75">
      <c r="AC2035" s="1"/>
    </row>
    <row r="2036" ht="12.75">
      <c r="AC2036" s="1"/>
    </row>
    <row r="2037" ht="12.75">
      <c r="AC2037" s="1"/>
    </row>
    <row r="2038" ht="12.75">
      <c r="AC2038" s="1"/>
    </row>
    <row r="2039" ht="12.75">
      <c r="AC2039" s="1"/>
    </row>
    <row r="2040" ht="12.75">
      <c r="AC2040" s="1"/>
    </row>
    <row r="2041" ht="12.75">
      <c r="AC2041" s="1"/>
    </row>
    <row r="2042" ht="12.75">
      <c r="AC2042" s="1"/>
    </row>
    <row r="2043" ht="12.75">
      <c r="AC2043" s="1"/>
    </row>
    <row r="2044" ht="12.75">
      <c r="AC2044" s="1"/>
    </row>
    <row r="2045" ht="12.75">
      <c r="AC2045" s="1"/>
    </row>
    <row r="2046" ht="12.75">
      <c r="AC2046" s="1"/>
    </row>
    <row r="2047" ht="12.75">
      <c r="AC2047" s="1"/>
    </row>
    <row r="2048" ht="12.75">
      <c r="AC2048" s="1"/>
    </row>
    <row r="2049" ht="12.75">
      <c r="AC2049" s="1"/>
    </row>
    <row r="2050" ht="12.75">
      <c r="AC2050" s="1"/>
    </row>
    <row r="2051" ht="12.75">
      <c r="AC2051" s="1"/>
    </row>
    <row r="2052" ht="12.75">
      <c r="AC2052" s="1"/>
    </row>
    <row r="2053" ht="12.75">
      <c r="AC2053" s="1"/>
    </row>
    <row r="2054" ht="12.75">
      <c r="AC2054" s="1"/>
    </row>
    <row r="2055" ht="12.75">
      <c r="AC2055" s="1"/>
    </row>
    <row r="2056" ht="12.75">
      <c r="AC2056" s="1"/>
    </row>
    <row r="2057" ht="12.75">
      <c r="AC2057" s="1"/>
    </row>
    <row r="2058" ht="12.75">
      <c r="AC2058" s="1"/>
    </row>
    <row r="2059" ht="12.75">
      <c r="AC2059" s="1"/>
    </row>
    <row r="2060" ht="12.75">
      <c r="AC2060" s="1"/>
    </row>
    <row r="2061" ht="12.75">
      <c r="AC2061" s="1"/>
    </row>
    <row r="2062" ht="12.75">
      <c r="AC2062" s="1"/>
    </row>
    <row r="2063" ht="12.75">
      <c r="AC2063" s="1"/>
    </row>
    <row r="2064" ht="12.75">
      <c r="AC2064" s="1"/>
    </row>
    <row r="2065" ht="12.75">
      <c r="AC2065" s="1"/>
    </row>
    <row r="2066" ht="12.75">
      <c r="AC2066" s="1"/>
    </row>
    <row r="2067" ht="12.75">
      <c r="AC2067" s="1"/>
    </row>
    <row r="2068" ht="12.75">
      <c r="AC2068" s="1"/>
    </row>
    <row r="2069" ht="12.75">
      <c r="AC2069" s="1"/>
    </row>
    <row r="2070" ht="12.75">
      <c r="AC2070" s="1"/>
    </row>
    <row r="2071" ht="12.75">
      <c r="AC2071" s="1"/>
    </row>
    <row r="2072" ht="12.75">
      <c r="AC2072" s="1"/>
    </row>
    <row r="2073" ht="12.75">
      <c r="AC2073" s="1"/>
    </row>
    <row r="2074" ht="12.75">
      <c r="AC2074" s="1"/>
    </row>
    <row r="2075" ht="12.75">
      <c r="AC2075" s="1"/>
    </row>
    <row r="2076" ht="12.75">
      <c r="AC2076" s="1"/>
    </row>
    <row r="2077" ht="12.75">
      <c r="AC2077" s="1"/>
    </row>
    <row r="2078" ht="12.75">
      <c r="AC2078" s="1"/>
    </row>
    <row r="2079" ht="12.75">
      <c r="AC2079" s="1"/>
    </row>
    <row r="2080" ht="12.75">
      <c r="AC2080" s="1"/>
    </row>
    <row r="2081" ht="12.75">
      <c r="AC2081" s="1"/>
    </row>
    <row r="2082" ht="12.75">
      <c r="AC2082" s="1"/>
    </row>
    <row r="2083" ht="12.75">
      <c r="AC2083" s="1"/>
    </row>
    <row r="2084" ht="12.75">
      <c r="AC2084" s="1"/>
    </row>
    <row r="2085" ht="12.75">
      <c r="AC2085" s="1"/>
    </row>
    <row r="2086" ht="12.75">
      <c r="AC2086" s="1"/>
    </row>
    <row r="2087" ht="12.75">
      <c r="AC2087" s="1"/>
    </row>
    <row r="2088" ht="12.75">
      <c r="AC2088" s="1"/>
    </row>
    <row r="2089" ht="12.75">
      <c r="AC2089" s="1"/>
    </row>
    <row r="2090" ht="12.75">
      <c r="AC2090" s="1"/>
    </row>
    <row r="2091" ht="12.75">
      <c r="AC2091" s="1"/>
    </row>
    <row r="2092" ht="12.75">
      <c r="AC2092" s="1"/>
    </row>
    <row r="2093" ht="12.75">
      <c r="AC2093" s="1"/>
    </row>
    <row r="2094" ht="12.75">
      <c r="AC2094" s="1"/>
    </row>
    <row r="2095" ht="12.75">
      <c r="AC2095" s="1"/>
    </row>
    <row r="2096" ht="12.75">
      <c r="AC2096" s="1"/>
    </row>
    <row r="2097" ht="12.75">
      <c r="AC2097" s="1"/>
    </row>
    <row r="2098" ht="12.75">
      <c r="AC2098" s="1"/>
    </row>
    <row r="2099" ht="12.75">
      <c r="AC2099" s="1"/>
    </row>
    <row r="2100" ht="12.75">
      <c r="AC2100" s="1"/>
    </row>
    <row r="2101" ht="12.75">
      <c r="AC2101" s="1"/>
    </row>
    <row r="2102" ht="12.75">
      <c r="AC2102" s="1"/>
    </row>
    <row r="2103" ht="12.75">
      <c r="AC2103" s="1"/>
    </row>
    <row r="2104" ht="12.75">
      <c r="AC2104" s="1"/>
    </row>
    <row r="2105" ht="12.75">
      <c r="AC2105" s="1"/>
    </row>
    <row r="2106" ht="12.75">
      <c r="AC2106" s="1"/>
    </row>
    <row r="2107" ht="12.75">
      <c r="AC2107" s="1"/>
    </row>
    <row r="2108" ht="12.75">
      <c r="AC2108" s="1"/>
    </row>
    <row r="2109" ht="12.75">
      <c r="AC2109" s="1"/>
    </row>
    <row r="2110" ht="12.75">
      <c r="AC2110" s="1"/>
    </row>
    <row r="2111" ht="12.75">
      <c r="AC2111" s="1"/>
    </row>
    <row r="2112" ht="12.75">
      <c r="AC2112" s="1"/>
    </row>
    <row r="2113" ht="12.75">
      <c r="AC2113" s="1"/>
    </row>
    <row r="2114" ht="12.75">
      <c r="AC2114" s="1"/>
    </row>
    <row r="2115" ht="12.75">
      <c r="AC2115" s="1"/>
    </row>
    <row r="2116" ht="12.75">
      <c r="AC2116" s="1"/>
    </row>
    <row r="2117" ht="12.75">
      <c r="AC2117" s="1"/>
    </row>
    <row r="2118" ht="12.75">
      <c r="AC2118" s="1"/>
    </row>
    <row r="2119" ht="12.75">
      <c r="AC2119" s="1"/>
    </row>
    <row r="2120" ht="12.75">
      <c r="AC2120" s="1"/>
    </row>
    <row r="2121" ht="12.75">
      <c r="AC2121" s="1"/>
    </row>
    <row r="2122" ht="12.75">
      <c r="AC2122" s="1"/>
    </row>
    <row r="2123" ht="12.75">
      <c r="AC2123" s="1"/>
    </row>
    <row r="2124" ht="12.75">
      <c r="AC2124" s="1"/>
    </row>
    <row r="2125" ht="12.75">
      <c r="AC2125" s="1"/>
    </row>
    <row r="2126" ht="12.75">
      <c r="AC2126" s="1"/>
    </row>
    <row r="2127" ht="12.75">
      <c r="AC2127" s="1"/>
    </row>
    <row r="2128" ht="12.75">
      <c r="AC2128" s="1"/>
    </row>
    <row r="2129" ht="12.75">
      <c r="AC2129" s="1"/>
    </row>
    <row r="2130" ht="12.75">
      <c r="AC2130" s="1"/>
    </row>
    <row r="2131" ht="12.75">
      <c r="AC2131" s="1"/>
    </row>
    <row r="2132" ht="12.75">
      <c r="AC2132" s="1"/>
    </row>
    <row r="2133" ht="12.75">
      <c r="AC2133" s="1"/>
    </row>
    <row r="2134" ht="12.75">
      <c r="AC2134" s="1"/>
    </row>
    <row r="2135" ht="12.75">
      <c r="AC2135" s="1"/>
    </row>
    <row r="2136" ht="12.75">
      <c r="AC2136" s="1"/>
    </row>
    <row r="2137" ht="12.75">
      <c r="AC2137" s="1"/>
    </row>
    <row r="2138" ht="12.75">
      <c r="AC2138" s="1"/>
    </row>
    <row r="2139" ht="12.75">
      <c r="AC2139" s="1"/>
    </row>
    <row r="2140" ht="12.75">
      <c r="AC2140" s="1"/>
    </row>
    <row r="2141" ht="12.75">
      <c r="AC2141" s="1"/>
    </row>
    <row r="2142" ht="12.75">
      <c r="AC2142" s="1"/>
    </row>
    <row r="2143" ht="12.75">
      <c r="AC2143" s="1"/>
    </row>
    <row r="2144" ht="12.75">
      <c r="AC2144" s="1"/>
    </row>
    <row r="2145" ht="12.75">
      <c r="AC2145" s="1"/>
    </row>
    <row r="2146" ht="12.75">
      <c r="AC2146" s="1"/>
    </row>
    <row r="2147" ht="12.75">
      <c r="AC2147" s="1"/>
    </row>
    <row r="2148" ht="12.75">
      <c r="AC2148" s="1"/>
    </row>
    <row r="2149" ht="12.75">
      <c r="AC2149" s="1"/>
    </row>
    <row r="2150" ht="12.75">
      <c r="AC2150" s="1"/>
    </row>
    <row r="2151" ht="12.75">
      <c r="AC2151" s="1"/>
    </row>
    <row r="2152" ht="12.75">
      <c r="AC2152" s="1"/>
    </row>
    <row r="2153" ht="12.75">
      <c r="AC2153" s="1"/>
    </row>
    <row r="2154" ht="12.75">
      <c r="AC2154" s="1"/>
    </row>
    <row r="2155" ht="12.75">
      <c r="AC2155" s="1"/>
    </row>
    <row r="2156" ht="12.75">
      <c r="AC2156" s="1"/>
    </row>
    <row r="2157" ht="12.75">
      <c r="AC2157" s="1"/>
    </row>
    <row r="2158" ht="12.75">
      <c r="AC2158" s="1"/>
    </row>
    <row r="2159" ht="12.75">
      <c r="AC2159" s="1"/>
    </row>
    <row r="2160" ht="12.75">
      <c r="AC2160" s="1"/>
    </row>
    <row r="2161" ht="12.75">
      <c r="AC2161" s="1"/>
    </row>
    <row r="2162" ht="12.75">
      <c r="AC2162" s="1"/>
    </row>
    <row r="2163" ht="12.75">
      <c r="AC2163" s="1"/>
    </row>
    <row r="2164" ht="12.75">
      <c r="AC2164" s="1"/>
    </row>
    <row r="2165" ht="12.75">
      <c r="AC2165" s="1"/>
    </row>
    <row r="2166" ht="12.75">
      <c r="AC2166" s="1"/>
    </row>
    <row r="2167" ht="12.75">
      <c r="AC2167" s="1"/>
    </row>
    <row r="2168" ht="12.75">
      <c r="AC2168" s="1"/>
    </row>
    <row r="2169" ht="12.75">
      <c r="AC2169" s="1"/>
    </row>
    <row r="2170" ht="12.75">
      <c r="AC2170" s="1"/>
    </row>
    <row r="2171" ht="12.75">
      <c r="AC2171" s="1"/>
    </row>
    <row r="2172" ht="12.75">
      <c r="AC2172" s="1"/>
    </row>
    <row r="2173" ht="12.75">
      <c r="AC2173" s="1"/>
    </row>
    <row r="2174" ht="12.75">
      <c r="AC2174" s="1"/>
    </row>
    <row r="2175" ht="12.75">
      <c r="AC2175" s="1"/>
    </row>
    <row r="2176" ht="12.75">
      <c r="AC2176" s="1"/>
    </row>
    <row r="2177" ht="12.75">
      <c r="AC2177" s="1"/>
    </row>
    <row r="2178" ht="12.75">
      <c r="AC2178" s="1"/>
    </row>
    <row r="2179" ht="12.75">
      <c r="AC2179" s="1"/>
    </row>
    <row r="2180" ht="12.75">
      <c r="AC2180" s="1"/>
    </row>
    <row r="2181" ht="12.75">
      <c r="AC2181" s="1"/>
    </row>
    <row r="2182" ht="12.75">
      <c r="AC2182" s="1"/>
    </row>
    <row r="2183" ht="12.75">
      <c r="AC2183" s="1"/>
    </row>
    <row r="2184" ht="12.75">
      <c r="AC2184" s="1"/>
    </row>
    <row r="2185" ht="12.75">
      <c r="AC2185" s="1"/>
    </row>
    <row r="2186" ht="12.75">
      <c r="AC2186" s="1"/>
    </row>
    <row r="2187" ht="12.75">
      <c r="AC2187" s="1"/>
    </row>
    <row r="2188" ht="12.75">
      <c r="AC2188" s="1"/>
    </row>
    <row r="2189" ht="12.75">
      <c r="AC2189" s="1"/>
    </row>
    <row r="2190" ht="12.75">
      <c r="AC2190" s="1"/>
    </row>
    <row r="2191" ht="12.75">
      <c r="AC2191" s="1"/>
    </row>
    <row r="2192" ht="12.75">
      <c r="AC2192" s="1"/>
    </row>
    <row r="2193" ht="12.75">
      <c r="AC2193" s="1"/>
    </row>
    <row r="2194" ht="12.75">
      <c r="AC2194" s="1"/>
    </row>
    <row r="2195" ht="12.75">
      <c r="AC2195" s="1"/>
    </row>
    <row r="2196" ht="12.75">
      <c r="AC2196" s="1"/>
    </row>
    <row r="2197" ht="12.75">
      <c r="AC2197" s="1"/>
    </row>
    <row r="2198" ht="12.75">
      <c r="AC2198" s="1"/>
    </row>
    <row r="2199" ht="12.75">
      <c r="AC2199" s="1"/>
    </row>
    <row r="2200" ht="12.75">
      <c r="AC2200" s="1"/>
    </row>
    <row r="2201" ht="12.75">
      <c r="AC2201" s="1"/>
    </row>
    <row r="2202" ht="12.75">
      <c r="AC2202" s="1"/>
    </row>
    <row r="2203" ht="12.75">
      <c r="AC2203" s="1"/>
    </row>
    <row r="2204" ht="12.75">
      <c r="AC2204" s="1"/>
    </row>
    <row r="2205" ht="12.75">
      <c r="AC2205" s="1"/>
    </row>
    <row r="2206" ht="12.75">
      <c r="AC2206" s="1"/>
    </row>
    <row r="2207" ht="12.75">
      <c r="AC2207" s="1"/>
    </row>
    <row r="2208" ht="12.75">
      <c r="AC2208" s="1"/>
    </row>
    <row r="2209" ht="12.75">
      <c r="AC2209" s="1"/>
    </row>
    <row r="2210" ht="12.75">
      <c r="AC2210" s="1"/>
    </row>
    <row r="2211" ht="12.75">
      <c r="AC2211" s="1"/>
    </row>
    <row r="2212" ht="12.75">
      <c r="AC2212" s="1"/>
    </row>
    <row r="2213" ht="12.75">
      <c r="AC2213" s="1"/>
    </row>
    <row r="2214" ht="12.75">
      <c r="AC2214" s="1"/>
    </row>
    <row r="2215" ht="12.75">
      <c r="AC2215" s="1"/>
    </row>
    <row r="2216" ht="12.75">
      <c r="AC2216" s="1"/>
    </row>
    <row r="2217" ht="12.75">
      <c r="AC2217" s="1"/>
    </row>
    <row r="2218" ht="12.75">
      <c r="AC2218" s="1"/>
    </row>
    <row r="2219" ht="12.75">
      <c r="AC2219" s="1"/>
    </row>
    <row r="2220" ht="12.75">
      <c r="AC2220" s="1"/>
    </row>
    <row r="2221" ht="12.75">
      <c r="AC2221" s="1"/>
    </row>
    <row r="2222" ht="12.75">
      <c r="AC2222" s="1"/>
    </row>
    <row r="2223" ht="12.75">
      <c r="AC2223" s="1"/>
    </row>
    <row r="2224" ht="12.75">
      <c r="AC2224" s="1"/>
    </row>
    <row r="2225" ht="12.75">
      <c r="AC2225" s="1"/>
    </row>
    <row r="2226" ht="12.75">
      <c r="AC2226" s="1"/>
    </row>
    <row r="2227" ht="12.75">
      <c r="AC2227" s="1"/>
    </row>
    <row r="2228" ht="12.75">
      <c r="AC2228" s="1"/>
    </row>
    <row r="2229" ht="12.75">
      <c r="AC2229" s="1"/>
    </row>
    <row r="2230" ht="12.75">
      <c r="AC2230" s="1"/>
    </row>
    <row r="2231" ht="12.75">
      <c r="AC2231" s="1"/>
    </row>
    <row r="2232" ht="12.75">
      <c r="AC2232" s="1"/>
    </row>
    <row r="2233" ht="12.75">
      <c r="AC2233" s="1"/>
    </row>
    <row r="2234" ht="12.75">
      <c r="AC2234" s="1"/>
    </row>
    <row r="2235" ht="12.75">
      <c r="AC2235" s="1"/>
    </row>
    <row r="2236" ht="12.75">
      <c r="AC2236" s="1"/>
    </row>
    <row r="2237" ht="12.75">
      <c r="AC2237" s="1"/>
    </row>
    <row r="2238" ht="12.75">
      <c r="AC2238" s="1"/>
    </row>
    <row r="2239" ht="12.75">
      <c r="AC2239" s="1"/>
    </row>
    <row r="2240" ht="12.75">
      <c r="AC2240" s="1"/>
    </row>
    <row r="2241" ht="12.75">
      <c r="AC2241" s="1"/>
    </row>
    <row r="2242" ht="12.75">
      <c r="AC2242" s="1"/>
    </row>
    <row r="2243" ht="12.75">
      <c r="AC2243" s="1"/>
    </row>
    <row r="2244" ht="12.75">
      <c r="AC2244" s="1"/>
    </row>
    <row r="2245" ht="12.75">
      <c r="AC2245" s="1"/>
    </row>
    <row r="2246" ht="12.75">
      <c r="AC2246" s="1"/>
    </row>
    <row r="2247" ht="12.75">
      <c r="AC2247" s="1"/>
    </row>
    <row r="2248" ht="12.75">
      <c r="AC2248" s="1"/>
    </row>
    <row r="2249" ht="12.75">
      <c r="AC2249" s="1"/>
    </row>
    <row r="2250" ht="12.75">
      <c r="AC2250" s="1"/>
    </row>
    <row r="2251" ht="12.75">
      <c r="AC2251" s="1"/>
    </row>
    <row r="2252" ht="12.75">
      <c r="AC2252" s="1"/>
    </row>
    <row r="2253" ht="12.75">
      <c r="AC2253" s="1"/>
    </row>
    <row r="2254" ht="12.75">
      <c r="AC2254" s="1"/>
    </row>
    <row r="2255" ht="12.75">
      <c r="AC2255" s="1"/>
    </row>
    <row r="2256" ht="12.75">
      <c r="AC2256" s="1"/>
    </row>
    <row r="2257" ht="12.75">
      <c r="AC2257" s="1"/>
    </row>
    <row r="2258" ht="12.75">
      <c r="AC2258" s="1"/>
    </row>
    <row r="2259" ht="12.75">
      <c r="AC2259" s="1"/>
    </row>
    <row r="2260" ht="12.75">
      <c r="AC2260" s="1"/>
    </row>
    <row r="2261" ht="12.75">
      <c r="AC2261" s="1"/>
    </row>
    <row r="2262" ht="12.75">
      <c r="AC2262" s="1"/>
    </row>
    <row r="2263" ht="12.75">
      <c r="AC2263" s="1"/>
    </row>
    <row r="2264" ht="12.75">
      <c r="AC2264" s="1"/>
    </row>
    <row r="2265" ht="12.75">
      <c r="AC2265" s="1"/>
    </row>
    <row r="2266" ht="12.75">
      <c r="AC2266" s="1"/>
    </row>
    <row r="2267" ht="12.75">
      <c r="AC2267" s="1"/>
    </row>
    <row r="2268" ht="12.75">
      <c r="AC2268" s="1"/>
    </row>
    <row r="2269" ht="12.75">
      <c r="AC2269" s="1"/>
    </row>
    <row r="2270" ht="12.75">
      <c r="AC2270" s="1"/>
    </row>
    <row r="2271" ht="12.75">
      <c r="AC2271" s="1"/>
    </row>
    <row r="2272" ht="12.75">
      <c r="AC2272" s="1"/>
    </row>
    <row r="2273" ht="12.75">
      <c r="AC2273" s="1"/>
    </row>
    <row r="2274" ht="12.75">
      <c r="AC2274" s="1"/>
    </row>
    <row r="2275" ht="12.75">
      <c r="AC2275" s="1"/>
    </row>
    <row r="2276" ht="12.75">
      <c r="AC2276" s="1"/>
    </row>
    <row r="2277" ht="12.75">
      <c r="AC2277" s="1"/>
    </row>
    <row r="2278" ht="12.75">
      <c r="AC2278" s="1"/>
    </row>
    <row r="2279" ht="12.75">
      <c r="AC2279" s="1"/>
    </row>
    <row r="2280" ht="12.75">
      <c r="AC2280" s="1"/>
    </row>
    <row r="2281" ht="12.75">
      <c r="AC2281" s="1"/>
    </row>
    <row r="2282" ht="12.75">
      <c r="AC2282" s="1"/>
    </row>
    <row r="2283" ht="12.75">
      <c r="AC2283" s="1"/>
    </row>
    <row r="2284" ht="12.75">
      <c r="AC2284" s="1"/>
    </row>
    <row r="2285" ht="12.75">
      <c r="AC2285" s="1"/>
    </row>
    <row r="2286" ht="12.75">
      <c r="AC2286" s="1"/>
    </row>
    <row r="2287" ht="12.75">
      <c r="AC2287" s="1"/>
    </row>
    <row r="2288" ht="12.75">
      <c r="AC2288" s="1"/>
    </row>
    <row r="2289" ht="12.75">
      <c r="AC2289" s="1"/>
    </row>
    <row r="2290" ht="12.75">
      <c r="AC2290" s="1"/>
    </row>
    <row r="2291" ht="12.75">
      <c r="AC2291" s="1"/>
    </row>
    <row r="2292" ht="12.75">
      <c r="AC2292" s="1"/>
    </row>
    <row r="2293" ht="12.75">
      <c r="AC2293" s="1"/>
    </row>
    <row r="2294" ht="12.75">
      <c r="AC2294" s="1"/>
    </row>
    <row r="2295" ht="12.75">
      <c r="AC2295" s="1"/>
    </row>
    <row r="2296" ht="12.75">
      <c r="AC2296" s="1"/>
    </row>
    <row r="2297" ht="12.75">
      <c r="AC2297" s="1"/>
    </row>
    <row r="2298" ht="12.75">
      <c r="AC2298" s="1"/>
    </row>
    <row r="2299" ht="12.75">
      <c r="AC2299" s="1"/>
    </row>
    <row r="2300" ht="12.75">
      <c r="AC2300" s="1"/>
    </row>
    <row r="2301" ht="12.75">
      <c r="AC2301" s="1"/>
    </row>
    <row r="2302" ht="12.75">
      <c r="AC2302" s="1"/>
    </row>
    <row r="2303" ht="12.75">
      <c r="AC2303" s="1"/>
    </row>
    <row r="2304" ht="12.75">
      <c r="AC2304" s="1"/>
    </row>
    <row r="2305" ht="12.75">
      <c r="AC2305" s="1"/>
    </row>
    <row r="2306" ht="12.75">
      <c r="AC2306" s="1"/>
    </row>
    <row r="2307" ht="12.75">
      <c r="AC2307" s="1"/>
    </row>
    <row r="2308" ht="12.75">
      <c r="AC2308" s="1"/>
    </row>
    <row r="2309" ht="12.75">
      <c r="AC2309" s="1"/>
    </row>
    <row r="2310" ht="12.75">
      <c r="AC2310" s="1"/>
    </row>
    <row r="2311" ht="12.75">
      <c r="AC2311" s="1"/>
    </row>
    <row r="2312" ht="12.75">
      <c r="AC2312" s="1"/>
    </row>
    <row r="2313" ht="12.75">
      <c r="AC2313" s="1"/>
    </row>
    <row r="2314" ht="12.75">
      <c r="AC2314" s="1"/>
    </row>
    <row r="2315" ht="12.75">
      <c r="AC2315" s="1"/>
    </row>
    <row r="2316" ht="12.75">
      <c r="AC2316" s="1"/>
    </row>
    <row r="2317" ht="12.75">
      <c r="AC2317" s="1"/>
    </row>
    <row r="2318" ht="12.75">
      <c r="AC2318" s="1"/>
    </row>
    <row r="2319" ht="12.75">
      <c r="AC2319" s="1"/>
    </row>
    <row r="2320" ht="12.75">
      <c r="AC2320" s="1"/>
    </row>
    <row r="2321" ht="12.75">
      <c r="AC2321" s="1"/>
    </row>
    <row r="2322" ht="12.75">
      <c r="AC2322" s="1"/>
    </row>
    <row r="2323" ht="12.75">
      <c r="AC2323" s="1"/>
    </row>
    <row r="2324" ht="12.75">
      <c r="AC2324" s="1"/>
    </row>
    <row r="2325" ht="12.75">
      <c r="AC2325" s="1"/>
    </row>
    <row r="2326" ht="12.75">
      <c r="AC2326" s="1"/>
    </row>
    <row r="2327" ht="12.75">
      <c r="AC2327" s="1"/>
    </row>
    <row r="2328" ht="12.75">
      <c r="AC2328" s="1"/>
    </row>
    <row r="2329" ht="12.75">
      <c r="AC2329" s="1"/>
    </row>
    <row r="2330" ht="12.75">
      <c r="AC2330" s="1"/>
    </row>
    <row r="2331" ht="12.75">
      <c r="AC2331" s="1"/>
    </row>
    <row r="2332" ht="12.75">
      <c r="AC2332" s="1"/>
    </row>
    <row r="2333" ht="12.75">
      <c r="AC2333" s="1"/>
    </row>
    <row r="2334" ht="12.75">
      <c r="AC2334" s="1"/>
    </row>
    <row r="2335" ht="12.75">
      <c r="AC2335" s="1"/>
    </row>
    <row r="2336" ht="12.75">
      <c r="AC2336" s="1"/>
    </row>
    <row r="2337" ht="12.75">
      <c r="AC2337" s="1"/>
    </row>
    <row r="2338" ht="12.75">
      <c r="AC2338" s="1"/>
    </row>
    <row r="2339" ht="12.75">
      <c r="AC2339" s="1"/>
    </row>
    <row r="2340" ht="12.75">
      <c r="AC2340" s="1"/>
    </row>
    <row r="2341" ht="12.75">
      <c r="AC2341" s="1"/>
    </row>
    <row r="2342" ht="12.75">
      <c r="AC2342" s="1"/>
    </row>
    <row r="2343" ht="12.75">
      <c r="AC2343" s="1"/>
    </row>
    <row r="2344" ht="12.75">
      <c r="AC2344" s="1"/>
    </row>
    <row r="2345" ht="12.75">
      <c r="AC2345" s="1"/>
    </row>
    <row r="2346" ht="12.75">
      <c r="AC2346" s="1"/>
    </row>
    <row r="2347" ht="12.75">
      <c r="AC2347" s="1"/>
    </row>
    <row r="2348" ht="12.75">
      <c r="AC2348" s="1"/>
    </row>
    <row r="2349" ht="12.75">
      <c r="AC2349" s="1"/>
    </row>
    <row r="2350" ht="12.75">
      <c r="AC2350" s="1"/>
    </row>
    <row r="2351" ht="12.75">
      <c r="AC2351" s="1"/>
    </row>
    <row r="2352" ht="12.75">
      <c r="AC2352" s="1"/>
    </row>
    <row r="2353" ht="12.75">
      <c r="AC2353" s="1"/>
    </row>
    <row r="2354" ht="12.75">
      <c r="AC2354" s="1"/>
    </row>
    <row r="2355" ht="12.75">
      <c r="AC2355" s="1"/>
    </row>
    <row r="2356" ht="12.75">
      <c r="AC2356" s="1"/>
    </row>
    <row r="2357" ht="12.75">
      <c r="AC2357" s="1"/>
    </row>
    <row r="2358" ht="12.75">
      <c r="AC2358" s="1"/>
    </row>
    <row r="2359" ht="12.75">
      <c r="AC2359" s="1"/>
    </row>
    <row r="2360" ht="12.75">
      <c r="AC2360" s="1"/>
    </row>
    <row r="2361" ht="12.75">
      <c r="AC2361" s="1"/>
    </row>
    <row r="2362" ht="12.75">
      <c r="AC2362" s="1"/>
    </row>
    <row r="2363" ht="12.75">
      <c r="AC2363" s="1"/>
    </row>
    <row r="2364" ht="12.75">
      <c r="AC2364" s="1"/>
    </row>
    <row r="2365" ht="12.75">
      <c r="AC2365" s="1"/>
    </row>
    <row r="2366" ht="12.75">
      <c r="AC2366" s="1"/>
    </row>
    <row r="2367" ht="12.75">
      <c r="AC2367" s="1"/>
    </row>
    <row r="2368" ht="12.75">
      <c r="AC2368" s="1"/>
    </row>
    <row r="2369" ht="12.75">
      <c r="AC2369" s="1"/>
    </row>
    <row r="2370" ht="12.75">
      <c r="AC2370" s="1"/>
    </row>
    <row r="2371" ht="12.75">
      <c r="AC2371" s="1"/>
    </row>
    <row r="2372" ht="12.75">
      <c r="AC2372" s="1"/>
    </row>
    <row r="2373" ht="12.75">
      <c r="AC2373" s="1"/>
    </row>
    <row r="2374" ht="12.75">
      <c r="AC2374" s="1"/>
    </row>
    <row r="2375" ht="12.75">
      <c r="AC2375" s="1"/>
    </row>
    <row r="2376" ht="12.75">
      <c r="AC2376" s="1"/>
    </row>
    <row r="2377" ht="12.75">
      <c r="AC2377" s="1"/>
    </row>
    <row r="2378" ht="12.75">
      <c r="AC2378" s="1"/>
    </row>
    <row r="2379" ht="12.75">
      <c r="AC2379" s="1"/>
    </row>
    <row r="2380" ht="12.75">
      <c r="AC2380" s="1"/>
    </row>
    <row r="2381" ht="12.75">
      <c r="AC2381" s="1"/>
    </row>
    <row r="2382" ht="12.75">
      <c r="AC2382" s="1"/>
    </row>
    <row r="2383" ht="12.75">
      <c r="AC2383" s="1"/>
    </row>
    <row r="2384" ht="12.75">
      <c r="AC2384" s="1"/>
    </row>
    <row r="2385" ht="12.75">
      <c r="AC2385" s="1"/>
    </row>
    <row r="2386" ht="12.75">
      <c r="AC2386" s="1"/>
    </row>
    <row r="2387" ht="12.75">
      <c r="AC2387" s="1"/>
    </row>
    <row r="2388" ht="12.75">
      <c r="AC2388" s="1"/>
    </row>
    <row r="2389" ht="12.75">
      <c r="AC2389" s="1"/>
    </row>
    <row r="2390" ht="12.75">
      <c r="AC2390" s="1"/>
    </row>
    <row r="2391" ht="12.75">
      <c r="AC2391" s="1"/>
    </row>
    <row r="2392" ht="12.75">
      <c r="AC2392" s="1"/>
    </row>
    <row r="2393" ht="12.75">
      <c r="AC2393" s="1"/>
    </row>
    <row r="2394" ht="12.75">
      <c r="AC2394" s="1"/>
    </row>
    <row r="2395" ht="12.75">
      <c r="AC2395" s="1"/>
    </row>
    <row r="2396" ht="12.75">
      <c r="AC2396" s="1"/>
    </row>
    <row r="2397" ht="12.75">
      <c r="AC2397" s="1"/>
    </row>
    <row r="2398" ht="12.75">
      <c r="AC2398" s="1"/>
    </row>
    <row r="2399" ht="12.75">
      <c r="AC2399" s="1"/>
    </row>
    <row r="2400" ht="12.75">
      <c r="AC2400" s="1"/>
    </row>
    <row r="2401" ht="12.75">
      <c r="AC2401" s="1"/>
    </row>
    <row r="2402" ht="12.75">
      <c r="AC2402" s="1"/>
    </row>
    <row r="2403" ht="12.75">
      <c r="AC2403" s="1"/>
    </row>
    <row r="2404" ht="12.75">
      <c r="AC2404" s="1"/>
    </row>
    <row r="2405" ht="12.75">
      <c r="AC2405" s="1"/>
    </row>
    <row r="2406" ht="12.75">
      <c r="AC2406" s="1"/>
    </row>
    <row r="2407" ht="12.75">
      <c r="AC2407" s="1"/>
    </row>
    <row r="2408" ht="12.75">
      <c r="AC2408" s="1"/>
    </row>
    <row r="2409" ht="12.75">
      <c r="AC2409" s="1"/>
    </row>
    <row r="2410" ht="12.75">
      <c r="AC2410" s="1"/>
    </row>
    <row r="2411" ht="12.75">
      <c r="AC2411" s="1"/>
    </row>
    <row r="2412" ht="12.75">
      <c r="AC2412" s="1"/>
    </row>
    <row r="2413" ht="12.75">
      <c r="AC2413" s="1"/>
    </row>
    <row r="2414" ht="12.75">
      <c r="AC2414" s="1"/>
    </row>
    <row r="2415" ht="12.75">
      <c r="AC2415" s="1"/>
    </row>
    <row r="2416" ht="12.75">
      <c r="AC2416" s="1"/>
    </row>
    <row r="2417" ht="12.75">
      <c r="AC2417" s="1"/>
    </row>
    <row r="2418" ht="12.75">
      <c r="AC2418" s="1"/>
    </row>
    <row r="2419" ht="12.75">
      <c r="AC2419" s="1"/>
    </row>
    <row r="2420" ht="12.75">
      <c r="AC2420" s="1"/>
    </row>
    <row r="2421" ht="12.75">
      <c r="AC2421" s="1"/>
    </row>
    <row r="2422" ht="12.75">
      <c r="AC2422" s="1"/>
    </row>
    <row r="2423" ht="12.75">
      <c r="AC2423" s="1"/>
    </row>
    <row r="2424" ht="12.75">
      <c r="AC2424" s="1"/>
    </row>
    <row r="2425" ht="12.75">
      <c r="AC2425" s="1"/>
    </row>
    <row r="2426" ht="12.75">
      <c r="AC2426" s="1"/>
    </row>
    <row r="2427" ht="12.75">
      <c r="AC2427" s="1"/>
    </row>
    <row r="2428" ht="12.75">
      <c r="AC2428" s="1"/>
    </row>
    <row r="2429" ht="12.75">
      <c r="AC2429" s="1"/>
    </row>
    <row r="2430" ht="12.75">
      <c r="AC2430" s="1"/>
    </row>
    <row r="2431" ht="12.75">
      <c r="AC2431" s="1"/>
    </row>
    <row r="2432" ht="12.75">
      <c r="AC2432" s="1"/>
    </row>
    <row r="2433" ht="12.75">
      <c r="AC2433" s="1"/>
    </row>
    <row r="2434" ht="12.75">
      <c r="AC2434" s="1"/>
    </row>
    <row r="2435" ht="12.75">
      <c r="AC2435" s="1"/>
    </row>
    <row r="2436" ht="12.75">
      <c r="AC2436" s="1"/>
    </row>
    <row r="2437" ht="12.75">
      <c r="AC2437" s="1"/>
    </row>
    <row r="2438" ht="12.75">
      <c r="AC2438" s="1"/>
    </row>
    <row r="2439" ht="12.75">
      <c r="AC2439" s="1"/>
    </row>
    <row r="2440" ht="12.75">
      <c r="AC2440" s="1"/>
    </row>
    <row r="2441" ht="12.75">
      <c r="AC2441" s="1"/>
    </row>
    <row r="2442" ht="12.75">
      <c r="AC2442" s="1"/>
    </row>
    <row r="2443" ht="12.75">
      <c r="AC2443" s="1"/>
    </row>
    <row r="2444" ht="12.75">
      <c r="AC2444" s="1"/>
    </row>
    <row r="2445" ht="12.75">
      <c r="AC2445" s="1"/>
    </row>
    <row r="2446" ht="12.75">
      <c r="AC2446" s="1"/>
    </row>
    <row r="2447" ht="12.75">
      <c r="AC2447" s="1"/>
    </row>
    <row r="2448" ht="12.75">
      <c r="AC2448" s="1"/>
    </row>
    <row r="2449" ht="12.75">
      <c r="AC2449" s="1"/>
    </row>
    <row r="2450" ht="12.75">
      <c r="AC2450" s="1"/>
    </row>
    <row r="2451" ht="12.75">
      <c r="AC2451" s="1"/>
    </row>
    <row r="2452" ht="12.75">
      <c r="AC2452" s="1"/>
    </row>
    <row r="2453" ht="12.75">
      <c r="AC2453" s="1"/>
    </row>
    <row r="2454" ht="12.75">
      <c r="AC2454" s="1"/>
    </row>
    <row r="2455" ht="12.75">
      <c r="AC2455" s="1"/>
    </row>
    <row r="2456" ht="12.75">
      <c r="AC2456" s="1"/>
    </row>
    <row r="2457" ht="12.75">
      <c r="AC2457" s="1"/>
    </row>
    <row r="2458" ht="12.75">
      <c r="AC2458" s="1"/>
    </row>
    <row r="2459" ht="12.75">
      <c r="AC2459" s="1"/>
    </row>
    <row r="2460" ht="12.75">
      <c r="AC2460" s="1"/>
    </row>
    <row r="2461" ht="12.75">
      <c r="AC2461" s="1"/>
    </row>
    <row r="2462" ht="12.75">
      <c r="AC2462" s="1"/>
    </row>
    <row r="2463" ht="12.75">
      <c r="AC2463" s="1"/>
    </row>
    <row r="2464" ht="12.75">
      <c r="AC2464" s="1"/>
    </row>
    <row r="2465" ht="12.75">
      <c r="AC2465" s="1"/>
    </row>
    <row r="2466" ht="12.75">
      <c r="AC2466" s="1"/>
    </row>
    <row r="2467" ht="12.75">
      <c r="AC2467" s="1"/>
    </row>
    <row r="2468" ht="12.75">
      <c r="AC2468" s="1"/>
    </row>
    <row r="2469" ht="12.75">
      <c r="AC2469" s="1"/>
    </row>
    <row r="2470" ht="12.75">
      <c r="AC2470" s="1"/>
    </row>
    <row r="2471" ht="12.75">
      <c r="AC2471" s="1"/>
    </row>
    <row r="2472" ht="12.75">
      <c r="AC2472" s="1"/>
    </row>
    <row r="2473" ht="12.75">
      <c r="AC2473" s="1"/>
    </row>
    <row r="2474" ht="12.75">
      <c r="AC2474" s="1"/>
    </row>
    <row r="2475" ht="12.75">
      <c r="AC2475" s="1"/>
    </row>
    <row r="2476" ht="12.75">
      <c r="AC2476" s="1"/>
    </row>
    <row r="2477" ht="12.75">
      <c r="AC2477" s="1"/>
    </row>
    <row r="2478" ht="12.75">
      <c r="AC2478" s="1"/>
    </row>
    <row r="2479" ht="12.75">
      <c r="AC2479" s="1"/>
    </row>
    <row r="2480" ht="12.75">
      <c r="AC2480" s="1"/>
    </row>
    <row r="2481" ht="12.75">
      <c r="AC2481" s="1"/>
    </row>
    <row r="2482" ht="12.75">
      <c r="AC2482" s="1"/>
    </row>
    <row r="2483" ht="12.75">
      <c r="AC2483" s="1"/>
    </row>
    <row r="2484" ht="12.75">
      <c r="AC2484" s="1"/>
    </row>
    <row r="2485" ht="12.75">
      <c r="AC2485" s="1"/>
    </row>
    <row r="2486" ht="12.75">
      <c r="AC2486" s="1"/>
    </row>
    <row r="2487" ht="12.75">
      <c r="AC2487" s="1"/>
    </row>
    <row r="2488" ht="12.75">
      <c r="AC2488" s="1"/>
    </row>
    <row r="2489" ht="12.75">
      <c r="AC2489" s="1"/>
    </row>
    <row r="2490" ht="12.75">
      <c r="AC2490" s="1"/>
    </row>
    <row r="2491" ht="12.75">
      <c r="AC2491" s="1"/>
    </row>
    <row r="2492" ht="12.75">
      <c r="AC2492" s="1"/>
    </row>
    <row r="2493" ht="12.75">
      <c r="AC2493" s="1"/>
    </row>
    <row r="2494" ht="12.75">
      <c r="AC2494" s="1"/>
    </row>
    <row r="2495" ht="12.75">
      <c r="AC2495" s="1"/>
    </row>
    <row r="2496" ht="12.75">
      <c r="AC2496" s="1"/>
    </row>
    <row r="2497" ht="12.75">
      <c r="AC2497" s="1"/>
    </row>
    <row r="2498" ht="12.75">
      <c r="AC2498" s="1"/>
    </row>
    <row r="2499" ht="12.75">
      <c r="AC2499" s="1"/>
    </row>
    <row r="2500" ht="12.75">
      <c r="AC2500" s="1"/>
    </row>
    <row r="2501" ht="12.75">
      <c r="AC2501" s="1"/>
    </row>
    <row r="2502" ht="12.75">
      <c r="AC2502" s="1"/>
    </row>
    <row r="2503" ht="12.75">
      <c r="AC2503" s="1"/>
    </row>
    <row r="2504" ht="12.75">
      <c r="AC2504" s="1"/>
    </row>
    <row r="2505" ht="12.75">
      <c r="AC2505" s="1"/>
    </row>
    <row r="2506" ht="12.75">
      <c r="AC2506" s="1"/>
    </row>
    <row r="2507" ht="12.75">
      <c r="AC2507" s="1"/>
    </row>
    <row r="2508" ht="12.75">
      <c r="AC2508" s="1"/>
    </row>
    <row r="2509" ht="12.75">
      <c r="AC2509" s="1"/>
    </row>
    <row r="2510" ht="12.75">
      <c r="AC2510" s="1"/>
    </row>
    <row r="2511" ht="12.75">
      <c r="AC2511" s="1"/>
    </row>
    <row r="2512" ht="12.75">
      <c r="AC2512" s="1"/>
    </row>
    <row r="2513" ht="12.75">
      <c r="AC2513" s="1"/>
    </row>
    <row r="2514" ht="12.75">
      <c r="AC2514" s="1"/>
    </row>
    <row r="2515" ht="12.75">
      <c r="AC2515" s="1"/>
    </row>
    <row r="2516" ht="12.75">
      <c r="AC2516" s="1"/>
    </row>
    <row r="2517" ht="12.75">
      <c r="AC2517" s="1"/>
    </row>
    <row r="2518" ht="12.75">
      <c r="AC2518" s="1"/>
    </row>
    <row r="2519" ht="12.75">
      <c r="AC2519" s="1"/>
    </row>
    <row r="2520" ht="12.75">
      <c r="AC2520" s="1"/>
    </row>
    <row r="2521" ht="12.75">
      <c r="AC2521" s="1"/>
    </row>
    <row r="2522" ht="12.75">
      <c r="AC2522" s="1"/>
    </row>
    <row r="2523" ht="12.75">
      <c r="AC2523" s="1"/>
    </row>
    <row r="2524" ht="12.75">
      <c r="AC2524" s="1"/>
    </row>
    <row r="2525" ht="12.75">
      <c r="AC2525" s="1"/>
    </row>
    <row r="2526" ht="12.75">
      <c r="AC2526" s="1"/>
    </row>
    <row r="2527" ht="12.75">
      <c r="AC2527" s="1"/>
    </row>
    <row r="2528" ht="12.75">
      <c r="AC2528" s="1"/>
    </row>
    <row r="2529" ht="12.75">
      <c r="AC2529" s="1"/>
    </row>
    <row r="2530" ht="12.75">
      <c r="AC2530" s="1"/>
    </row>
    <row r="2531" ht="12.75">
      <c r="AC2531" s="1"/>
    </row>
    <row r="2532" ht="12.75">
      <c r="AC2532" s="1"/>
    </row>
    <row r="2533" ht="12.75">
      <c r="AC2533" s="1"/>
    </row>
    <row r="2534" ht="12.75">
      <c r="AC2534" s="1"/>
    </row>
    <row r="2535" ht="12.75">
      <c r="AC2535" s="1"/>
    </row>
    <row r="2536" ht="12.75">
      <c r="AC2536" s="1"/>
    </row>
    <row r="2537" ht="12.75">
      <c r="AC2537" s="1"/>
    </row>
    <row r="2538" ht="12.75">
      <c r="AC2538" s="1"/>
    </row>
    <row r="2539" ht="12.75">
      <c r="AC2539" s="1"/>
    </row>
    <row r="2540" ht="12.75">
      <c r="AC2540" s="1"/>
    </row>
    <row r="2541" ht="12.75">
      <c r="AC2541" s="1"/>
    </row>
    <row r="2542" ht="12.75">
      <c r="AC2542" s="1"/>
    </row>
    <row r="2543" ht="12.75">
      <c r="AC2543" s="1"/>
    </row>
    <row r="2544" ht="12.75">
      <c r="AC2544" s="1"/>
    </row>
    <row r="2545" ht="12.75">
      <c r="AC2545" s="1"/>
    </row>
    <row r="2546" ht="12.75">
      <c r="AC2546" s="1"/>
    </row>
    <row r="2547" ht="12.75">
      <c r="AC2547" s="1"/>
    </row>
    <row r="2548" ht="12.75">
      <c r="AC2548" s="1"/>
    </row>
    <row r="2549" ht="12.75">
      <c r="AC2549" s="1"/>
    </row>
    <row r="2550" ht="12.75">
      <c r="AC2550" s="1"/>
    </row>
    <row r="2551" ht="12.75">
      <c r="AC2551" s="1"/>
    </row>
    <row r="2552" ht="12.75">
      <c r="AC2552" s="1"/>
    </row>
    <row r="2553" ht="12.75">
      <c r="AC2553" s="1"/>
    </row>
    <row r="2554" ht="12.75">
      <c r="AC2554" s="1"/>
    </row>
    <row r="2555" ht="12.75">
      <c r="AC2555" s="1"/>
    </row>
    <row r="2556" ht="12.75">
      <c r="AC2556" s="1"/>
    </row>
    <row r="2557" ht="12.75">
      <c r="AC2557" s="1"/>
    </row>
    <row r="2558" ht="12.75">
      <c r="AC2558" s="1"/>
    </row>
    <row r="2559" ht="12.75">
      <c r="AC2559" s="1"/>
    </row>
    <row r="2560" ht="12.75">
      <c r="AC2560" s="1"/>
    </row>
    <row r="2561" ht="12.75">
      <c r="AC2561" s="1"/>
    </row>
    <row r="2562" ht="12.75">
      <c r="AC2562" s="1"/>
    </row>
    <row r="2563" ht="12.75">
      <c r="AC2563" s="1"/>
    </row>
    <row r="2564" ht="12.75">
      <c r="AC2564" s="1"/>
    </row>
    <row r="2565" ht="12.75">
      <c r="AC2565" s="1"/>
    </row>
    <row r="2566" ht="12.75">
      <c r="AC2566" s="1"/>
    </row>
    <row r="2567" ht="12.75">
      <c r="AC2567" s="1"/>
    </row>
    <row r="2568" ht="12.75">
      <c r="AC2568" s="1"/>
    </row>
    <row r="2569" ht="12.75">
      <c r="AC2569" s="1"/>
    </row>
    <row r="2570" ht="12.75">
      <c r="AC2570" s="1"/>
    </row>
    <row r="2571" ht="12.75">
      <c r="AC2571" s="1"/>
    </row>
    <row r="2572" ht="12.75">
      <c r="AC2572" s="1"/>
    </row>
    <row r="2573" ht="12.75">
      <c r="AC2573" s="1"/>
    </row>
    <row r="2574" ht="12.75">
      <c r="AC2574" s="1"/>
    </row>
    <row r="2575" ht="12.75">
      <c r="AC2575" s="1"/>
    </row>
    <row r="2576" ht="12.75">
      <c r="AC2576" s="1"/>
    </row>
    <row r="2577" ht="12.75">
      <c r="AC2577" s="1"/>
    </row>
    <row r="2578" ht="12.75">
      <c r="AC2578" s="1"/>
    </row>
    <row r="2579" ht="12.75">
      <c r="AC2579" s="1"/>
    </row>
    <row r="2580" ht="12.75">
      <c r="AC2580" s="1"/>
    </row>
    <row r="2581" ht="12.75">
      <c r="AC2581" s="1"/>
    </row>
    <row r="2582" ht="12.75">
      <c r="AC2582" s="1"/>
    </row>
    <row r="2583" ht="12.75">
      <c r="AC2583" s="1"/>
    </row>
    <row r="2584" ht="12.75">
      <c r="AC2584" s="1"/>
    </row>
    <row r="2585" ht="12.75">
      <c r="AC2585" s="1"/>
    </row>
    <row r="2586" ht="12.75">
      <c r="AC2586" s="1"/>
    </row>
    <row r="2587" ht="12.75">
      <c r="AC2587" s="1"/>
    </row>
    <row r="2588" ht="12.75">
      <c r="AC2588" s="1"/>
    </row>
    <row r="2589" ht="12.75">
      <c r="AC2589" s="1"/>
    </row>
    <row r="2590" ht="12.75">
      <c r="AC2590" s="1"/>
    </row>
    <row r="2591" ht="12.75">
      <c r="AC2591" s="1"/>
    </row>
    <row r="2592" ht="12.75">
      <c r="AC2592" s="1"/>
    </row>
    <row r="2593" ht="12.75">
      <c r="AC2593" s="1"/>
    </row>
    <row r="2594" ht="12.75">
      <c r="AC2594" s="1"/>
    </row>
    <row r="2595" ht="12.75">
      <c r="AC2595" s="1"/>
    </row>
    <row r="2596" ht="12.75">
      <c r="AC2596" s="1"/>
    </row>
    <row r="2597" ht="12.75">
      <c r="AC2597" s="1"/>
    </row>
    <row r="2598" ht="12.75">
      <c r="AC2598" s="1"/>
    </row>
    <row r="2599" ht="12.75">
      <c r="AC2599" s="1"/>
    </row>
    <row r="2600" ht="12.75">
      <c r="AC2600" s="1"/>
    </row>
    <row r="2601" ht="12.75">
      <c r="AC2601" s="1"/>
    </row>
    <row r="2602" ht="12.75">
      <c r="AC2602" s="1"/>
    </row>
    <row r="2603" ht="12.75">
      <c r="AC2603" s="1"/>
    </row>
    <row r="2604" ht="12.75">
      <c r="AC2604" s="1"/>
    </row>
    <row r="2605" ht="12.75">
      <c r="AC2605" s="1"/>
    </row>
    <row r="2606" ht="12.75">
      <c r="AC2606" s="1"/>
    </row>
    <row r="2607" ht="12.75">
      <c r="AC2607" s="1"/>
    </row>
    <row r="2608" ht="12.75">
      <c r="AC2608" s="1"/>
    </row>
    <row r="2609" ht="12.75">
      <c r="AC2609" s="1"/>
    </row>
    <row r="2610" ht="12.75">
      <c r="AC2610" s="1"/>
    </row>
    <row r="2611" ht="12.75">
      <c r="AC2611" s="1"/>
    </row>
    <row r="2612" ht="12.75">
      <c r="AC2612" s="1"/>
    </row>
    <row r="2613" ht="12.75">
      <c r="AC2613" s="1"/>
    </row>
    <row r="2614" ht="12.75">
      <c r="AC2614" s="1"/>
    </row>
    <row r="2615" ht="12.75">
      <c r="AC2615" s="1"/>
    </row>
    <row r="2616" ht="12.75">
      <c r="AC2616" s="1"/>
    </row>
    <row r="2617" ht="12.75">
      <c r="AC2617" s="1"/>
    </row>
    <row r="2618" ht="12.75">
      <c r="AC2618" s="1"/>
    </row>
    <row r="2619" ht="12.75">
      <c r="AC2619" s="1"/>
    </row>
    <row r="2620" ht="12.75">
      <c r="AC2620" s="1"/>
    </row>
    <row r="2621" ht="12.75">
      <c r="AC2621" s="1"/>
    </row>
    <row r="2622" ht="12.75">
      <c r="AC2622" s="1"/>
    </row>
    <row r="2623" ht="12.75">
      <c r="AC2623" s="1"/>
    </row>
    <row r="2624" ht="12.75">
      <c r="AC2624" s="1"/>
    </row>
    <row r="2625" ht="12.75">
      <c r="AC2625" s="1"/>
    </row>
    <row r="2626" ht="12.75">
      <c r="AC2626" s="1"/>
    </row>
    <row r="2627" ht="12.75">
      <c r="AC2627" s="1"/>
    </row>
    <row r="2628" ht="12.75">
      <c r="AC2628" s="1"/>
    </row>
    <row r="2629" ht="12.75">
      <c r="AC2629" s="1"/>
    </row>
    <row r="2630" ht="12.75">
      <c r="AC2630" s="1"/>
    </row>
    <row r="2631" ht="12.75">
      <c r="AC2631" s="1"/>
    </row>
    <row r="2632" ht="12.75">
      <c r="AC2632" s="1"/>
    </row>
    <row r="2633" ht="12.75">
      <c r="AC2633" s="1"/>
    </row>
    <row r="2634" ht="12.75">
      <c r="AC2634" s="1"/>
    </row>
    <row r="2635" ht="12.75">
      <c r="AC2635" s="1"/>
    </row>
    <row r="2636" ht="12.75">
      <c r="AC2636" s="1"/>
    </row>
    <row r="2637" ht="12.75">
      <c r="AC2637" s="1"/>
    </row>
    <row r="2638" ht="12.75">
      <c r="AC2638" s="1"/>
    </row>
    <row r="2639" ht="12.75">
      <c r="AC2639" s="1"/>
    </row>
    <row r="2640" ht="12.75">
      <c r="AC2640" s="1"/>
    </row>
    <row r="2641" ht="12.75">
      <c r="AC2641" s="1"/>
    </row>
    <row r="2642" ht="12.75">
      <c r="AC2642" s="1"/>
    </row>
    <row r="2643" ht="12.75">
      <c r="AC2643" s="1"/>
    </row>
    <row r="2644" ht="12.75">
      <c r="AC2644" s="1"/>
    </row>
    <row r="2645" ht="12.75">
      <c r="AC2645" s="1"/>
    </row>
    <row r="2646" ht="12.75">
      <c r="AC2646" s="1"/>
    </row>
    <row r="2647" ht="12.75">
      <c r="AC2647" s="1"/>
    </row>
    <row r="2648" ht="12.75">
      <c r="AC2648" s="1"/>
    </row>
    <row r="2649" ht="12.75">
      <c r="AC2649" s="1"/>
    </row>
    <row r="2650" ht="12.75">
      <c r="AC2650" s="1"/>
    </row>
    <row r="2651" ht="12.75">
      <c r="AC2651" s="1"/>
    </row>
    <row r="2652" ht="12.75">
      <c r="AC2652" s="1"/>
    </row>
    <row r="2653" ht="12.75">
      <c r="AC2653" s="1"/>
    </row>
    <row r="2654" ht="12.75">
      <c r="AC2654" s="1"/>
    </row>
    <row r="2655" ht="12.75">
      <c r="AC2655" s="1"/>
    </row>
    <row r="2656" ht="12.75">
      <c r="AC2656" s="1"/>
    </row>
    <row r="2657" ht="12.75">
      <c r="AC2657" s="1"/>
    </row>
    <row r="2658" ht="12.75">
      <c r="AC2658" s="1"/>
    </row>
    <row r="2659" ht="12.75">
      <c r="AC2659" s="1"/>
    </row>
    <row r="2660" ht="12.75">
      <c r="AC2660" s="1"/>
    </row>
    <row r="2661" ht="12.75">
      <c r="AC2661" s="1"/>
    </row>
    <row r="2662" ht="12.75">
      <c r="AC2662" s="1"/>
    </row>
    <row r="2663" ht="12.75">
      <c r="AC2663" s="1"/>
    </row>
    <row r="2664" ht="12.75">
      <c r="AC2664" s="1"/>
    </row>
    <row r="2665" ht="12.75">
      <c r="AC2665" s="1"/>
    </row>
    <row r="2666" ht="12.75">
      <c r="AC2666" s="1"/>
    </row>
    <row r="2667" ht="12.75">
      <c r="AC2667" s="1"/>
    </row>
    <row r="2668" ht="12.75">
      <c r="AC2668" s="1"/>
    </row>
    <row r="2669" ht="12.75">
      <c r="AC2669" s="1"/>
    </row>
    <row r="2670" ht="12.75">
      <c r="AC2670" s="1"/>
    </row>
    <row r="2671" ht="12.75">
      <c r="AC2671" s="1"/>
    </row>
    <row r="2672" ht="12.75">
      <c r="AC2672" s="1"/>
    </row>
    <row r="2673" ht="12.75">
      <c r="AC2673" s="1"/>
    </row>
    <row r="2674" ht="12.75">
      <c r="AC2674" s="1"/>
    </row>
    <row r="2675" ht="12.75">
      <c r="AC2675" s="1"/>
    </row>
    <row r="2676" ht="12.75">
      <c r="AC2676" s="1"/>
    </row>
    <row r="2677" ht="12.75">
      <c r="AC2677" s="1"/>
    </row>
    <row r="2678" ht="12.75">
      <c r="AC2678" s="1"/>
    </row>
    <row r="2679" ht="12.75">
      <c r="AC2679" s="1"/>
    </row>
    <row r="2680" ht="12.75">
      <c r="AC2680" s="1"/>
    </row>
    <row r="2681" ht="12.75">
      <c r="AC2681" s="1"/>
    </row>
    <row r="2682" ht="12.75">
      <c r="AC2682" s="1"/>
    </row>
    <row r="2683" ht="12.75">
      <c r="AC2683" s="1"/>
    </row>
    <row r="2684" ht="12.75">
      <c r="AC2684" s="1"/>
    </row>
    <row r="2685" ht="12.75">
      <c r="AC2685" s="1"/>
    </row>
    <row r="2686" ht="12.75">
      <c r="AC2686" s="1"/>
    </row>
    <row r="2687" ht="12.75">
      <c r="AC2687" s="1"/>
    </row>
    <row r="2688" ht="12.75">
      <c r="AC2688" s="1"/>
    </row>
    <row r="2689" ht="12.75">
      <c r="AC2689" s="1"/>
    </row>
    <row r="2690" ht="12.75">
      <c r="AC2690" s="1"/>
    </row>
    <row r="2691" ht="12.75">
      <c r="AC2691" s="1"/>
    </row>
    <row r="2692" ht="12.75">
      <c r="AC2692" s="1"/>
    </row>
    <row r="2693" ht="12.75">
      <c r="AC2693" s="1"/>
    </row>
    <row r="2694" ht="12.75">
      <c r="AC2694" s="1"/>
    </row>
    <row r="2695" ht="12.75">
      <c r="AC2695" s="1"/>
    </row>
    <row r="2696" ht="12.75">
      <c r="AC2696" s="1"/>
    </row>
    <row r="2697" ht="12.75">
      <c r="AC2697" s="1"/>
    </row>
    <row r="2698" ht="12.75">
      <c r="AC2698" s="1"/>
    </row>
    <row r="2699" ht="12.75">
      <c r="AC2699" s="1"/>
    </row>
    <row r="2700" ht="12.75">
      <c r="AC2700" s="1"/>
    </row>
    <row r="2701" ht="12.75">
      <c r="AC2701" s="1"/>
    </row>
    <row r="2702" ht="12.75">
      <c r="AC2702" s="1"/>
    </row>
    <row r="2703" ht="12.75">
      <c r="AC2703" s="1"/>
    </row>
    <row r="2704" ht="12.75">
      <c r="AC2704" s="1"/>
    </row>
    <row r="2705" ht="12.75">
      <c r="AC2705" s="1"/>
    </row>
    <row r="2706" ht="12.75">
      <c r="AC2706" s="1"/>
    </row>
    <row r="2707" ht="12.75">
      <c r="AC2707" s="1"/>
    </row>
    <row r="2708" ht="12.75">
      <c r="AC2708" s="1"/>
    </row>
    <row r="2709" ht="12.75">
      <c r="AC2709" s="1"/>
    </row>
    <row r="2710" ht="12.75">
      <c r="AC2710" s="1"/>
    </row>
    <row r="2711" ht="12.75">
      <c r="AC2711" s="1"/>
    </row>
    <row r="2712" ht="12.75">
      <c r="AC2712" s="1"/>
    </row>
    <row r="2713" ht="12.75">
      <c r="AC2713" s="1"/>
    </row>
    <row r="2714" ht="12.75">
      <c r="AC2714" s="1"/>
    </row>
    <row r="2715" ht="12.75">
      <c r="AC2715" s="1"/>
    </row>
    <row r="2716" ht="12.75">
      <c r="AC2716" s="1"/>
    </row>
    <row r="2717" ht="12.75">
      <c r="AC2717" s="1"/>
    </row>
    <row r="2718" ht="12.75">
      <c r="AC2718" s="1"/>
    </row>
    <row r="2719" ht="12.75">
      <c r="AC2719" s="1"/>
    </row>
    <row r="2720" ht="12.75">
      <c r="AC2720" s="1"/>
    </row>
    <row r="2721" ht="12.75">
      <c r="AC2721" s="1"/>
    </row>
    <row r="2722" ht="12.75">
      <c r="AC2722" s="1"/>
    </row>
    <row r="2723" ht="12.75">
      <c r="AC2723" s="1"/>
    </row>
    <row r="2724" ht="12.75">
      <c r="AC2724" s="1"/>
    </row>
    <row r="2725" ht="12.75">
      <c r="AC2725" s="1"/>
    </row>
    <row r="2726" ht="12.75">
      <c r="AC2726" s="1"/>
    </row>
    <row r="2727" ht="12.75">
      <c r="AC2727" s="1"/>
    </row>
    <row r="2728" ht="12.75">
      <c r="AC2728" s="1"/>
    </row>
    <row r="2729" ht="12.75">
      <c r="AC2729" s="1"/>
    </row>
    <row r="2730" ht="12.75">
      <c r="AC2730" s="1"/>
    </row>
    <row r="2731" ht="12.75">
      <c r="AC2731" s="1"/>
    </row>
    <row r="2732" ht="12.75">
      <c r="AC2732" s="1"/>
    </row>
    <row r="2733" ht="12.75">
      <c r="AC2733" s="1"/>
    </row>
    <row r="2734" ht="12.75">
      <c r="AC2734" s="1"/>
    </row>
    <row r="2735" ht="12.75">
      <c r="AC2735" s="1"/>
    </row>
    <row r="2736" ht="12.75">
      <c r="AC2736" s="1"/>
    </row>
    <row r="2737" ht="12.75">
      <c r="AC2737" s="1"/>
    </row>
    <row r="2738" ht="12.75">
      <c r="AC2738" s="1"/>
    </row>
    <row r="2739" ht="12.75">
      <c r="AC2739" s="1"/>
    </row>
    <row r="2740" ht="12.75">
      <c r="AC2740" s="1"/>
    </row>
    <row r="2741" ht="12.75">
      <c r="AC2741" s="1"/>
    </row>
    <row r="2742" ht="12.75">
      <c r="AC2742" s="1"/>
    </row>
    <row r="2743" ht="12.75">
      <c r="AC2743" s="1"/>
    </row>
    <row r="2744" ht="12.75">
      <c r="AC2744" s="1"/>
    </row>
    <row r="2745" ht="12.75">
      <c r="AC2745" s="1"/>
    </row>
    <row r="2746" ht="12.75">
      <c r="AC2746" s="1"/>
    </row>
    <row r="2747" ht="12.75">
      <c r="AC2747" s="1"/>
    </row>
    <row r="2748" ht="12.75">
      <c r="AC2748" s="1"/>
    </row>
    <row r="2749" ht="12.75">
      <c r="AC2749" s="1"/>
    </row>
    <row r="2750" ht="12.75">
      <c r="AC2750" s="1"/>
    </row>
    <row r="2751" ht="12.75">
      <c r="AC2751" s="1"/>
    </row>
    <row r="2752" ht="12.75">
      <c r="AC2752" s="1"/>
    </row>
    <row r="2753" ht="12.75">
      <c r="AC2753" s="1"/>
    </row>
    <row r="2754" ht="12.75">
      <c r="AC2754" s="1"/>
    </row>
    <row r="2755" ht="12.75">
      <c r="AC2755" s="1"/>
    </row>
    <row r="2756" ht="12.75">
      <c r="AC2756" s="1"/>
    </row>
    <row r="2757" ht="12.75">
      <c r="AC2757" s="1"/>
    </row>
    <row r="2758" ht="12.75">
      <c r="AC2758" s="1"/>
    </row>
    <row r="2759" ht="12.75">
      <c r="AC2759" s="1"/>
    </row>
    <row r="2760" ht="12.75">
      <c r="AC2760" s="1"/>
    </row>
    <row r="2761" ht="12.75">
      <c r="AC2761" s="1"/>
    </row>
    <row r="2762" ht="12.75">
      <c r="AC2762" s="1"/>
    </row>
    <row r="2763" ht="12.75">
      <c r="AC2763" s="1"/>
    </row>
    <row r="2764" ht="12.75">
      <c r="AC2764" s="1"/>
    </row>
    <row r="2765" ht="12.75">
      <c r="AC2765" s="1"/>
    </row>
    <row r="2766" ht="12.75">
      <c r="AC2766" s="1"/>
    </row>
    <row r="2767" ht="12.75">
      <c r="AC2767" s="1"/>
    </row>
    <row r="2768" ht="12.75">
      <c r="AC2768" s="1"/>
    </row>
    <row r="2769" ht="12.75">
      <c r="AC2769" s="1"/>
    </row>
    <row r="2770" ht="12.75">
      <c r="AC2770" s="1"/>
    </row>
    <row r="2771" ht="12.75">
      <c r="AC2771" s="1"/>
    </row>
    <row r="2772" ht="12.75">
      <c r="AC2772" s="1"/>
    </row>
    <row r="2773" ht="12.75">
      <c r="AC2773" s="1"/>
    </row>
    <row r="2774" ht="12.75">
      <c r="AC2774" s="1"/>
    </row>
    <row r="2775" ht="12.75">
      <c r="AC2775" s="1"/>
    </row>
    <row r="2776" ht="12.75">
      <c r="AC2776" s="1"/>
    </row>
    <row r="2777" ht="12.75">
      <c r="AC2777" s="1"/>
    </row>
    <row r="2778" ht="12.75">
      <c r="AC2778" s="1"/>
    </row>
    <row r="2779" ht="12.75">
      <c r="AC2779" s="1"/>
    </row>
    <row r="2780" ht="12.75">
      <c r="AC2780" s="1"/>
    </row>
    <row r="2781" ht="12.75">
      <c r="AC2781" s="1"/>
    </row>
    <row r="2782" ht="12.75">
      <c r="AC2782" s="1"/>
    </row>
    <row r="2783" ht="12.75">
      <c r="AC2783" s="1"/>
    </row>
    <row r="2784" ht="12.75">
      <c r="AC2784" s="1"/>
    </row>
    <row r="2785" ht="12.75">
      <c r="AC2785" s="1"/>
    </row>
    <row r="2786" ht="12.75">
      <c r="AC2786" s="1"/>
    </row>
    <row r="2787" ht="12.75">
      <c r="AC2787" s="1"/>
    </row>
    <row r="2788" ht="12.75">
      <c r="AC2788" s="1"/>
    </row>
    <row r="2789" ht="12.75">
      <c r="AC2789" s="1"/>
    </row>
    <row r="2790" ht="12.75">
      <c r="AC2790" s="1"/>
    </row>
    <row r="2791" ht="12.75">
      <c r="AC2791" s="1"/>
    </row>
    <row r="2792" ht="12.75">
      <c r="AC2792" s="1"/>
    </row>
    <row r="2793" ht="12.75">
      <c r="AC2793" s="1"/>
    </row>
    <row r="2794" ht="12.75">
      <c r="AC2794" s="1"/>
    </row>
    <row r="2795" ht="12.75">
      <c r="AC2795" s="1"/>
    </row>
    <row r="2796" ht="12.75">
      <c r="AC2796" s="1"/>
    </row>
    <row r="2797" ht="12.75">
      <c r="AC2797" s="1"/>
    </row>
    <row r="2798" ht="12.75">
      <c r="AC2798" s="1"/>
    </row>
    <row r="2799" ht="12.75">
      <c r="AC2799" s="1"/>
    </row>
    <row r="2800" ht="12.75">
      <c r="AC2800" s="1"/>
    </row>
    <row r="2801" ht="12.75">
      <c r="AC2801" s="1"/>
    </row>
    <row r="2802" ht="12.75">
      <c r="AC2802" s="1"/>
    </row>
    <row r="2803" ht="12.75">
      <c r="AC2803" s="1"/>
    </row>
    <row r="2804" ht="12.75">
      <c r="AC2804" s="1"/>
    </row>
    <row r="2805" ht="12.75">
      <c r="AC2805" s="1"/>
    </row>
    <row r="2806" ht="12.75">
      <c r="AC2806" s="1"/>
    </row>
    <row r="2807" ht="12.75">
      <c r="AC2807" s="1"/>
    </row>
    <row r="2808" ht="12.75">
      <c r="AC2808" s="1"/>
    </row>
    <row r="2809" ht="12.75">
      <c r="AC2809" s="1"/>
    </row>
    <row r="2810" ht="12.75">
      <c r="AC2810" s="1"/>
    </row>
    <row r="2811" ht="12.75">
      <c r="AC2811" s="1"/>
    </row>
    <row r="2812" ht="12.75">
      <c r="AC2812" s="1"/>
    </row>
    <row r="2813" ht="12.75">
      <c r="AC2813" s="1"/>
    </row>
    <row r="2814" ht="12.75">
      <c r="AC2814" s="1"/>
    </row>
    <row r="2815" ht="12.75">
      <c r="AC2815" s="1"/>
    </row>
    <row r="2816" ht="12.75">
      <c r="AC2816" s="1"/>
    </row>
    <row r="2817" ht="12.75">
      <c r="AC2817" s="1"/>
    </row>
    <row r="2818" ht="12.75">
      <c r="AC2818" s="1"/>
    </row>
    <row r="2819" ht="12.75">
      <c r="AC2819" s="1"/>
    </row>
    <row r="2820" ht="12.75">
      <c r="AC2820" s="1"/>
    </row>
    <row r="2821" ht="12.75">
      <c r="AC2821" s="1"/>
    </row>
    <row r="2822" ht="12.75">
      <c r="AC2822" s="1"/>
    </row>
    <row r="2823" ht="12.75">
      <c r="AC2823" s="1"/>
    </row>
    <row r="2824" ht="12.75">
      <c r="AC2824" s="1"/>
    </row>
    <row r="2825" ht="12.75">
      <c r="AC2825" s="1"/>
    </row>
    <row r="2826" ht="12.75">
      <c r="AC2826" s="1"/>
    </row>
    <row r="2827" ht="12.75">
      <c r="AC2827" s="1"/>
    </row>
    <row r="2828" ht="12.75">
      <c r="AC2828" s="1"/>
    </row>
    <row r="2829" ht="12.75">
      <c r="AC2829" s="1"/>
    </row>
    <row r="2830" ht="12.75">
      <c r="AC2830" s="1"/>
    </row>
    <row r="2831" ht="12.75">
      <c r="AC2831" s="1"/>
    </row>
    <row r="2832" ht="12.75">
      <c r="AC2832" s="1"/>
    </row>
    <row r="2833" ht="12.75">
      <c r="AC2833" s="1"/>
    </row>
    <row r="2834" ht="12.75">
      <c r="AC2834" s="1"/>
    </row>
    <row r="2835" ht="12.75">
      <c r="AC2835" s="1"/>
    </row>
    <row r="2836" ht="12.75">
      <c r="AC2836" s="1"/>
    </row>
    <row r="2837" ht="12.75">
      <c r="AC2837" s="1"/>
    </row>
    <row r="2838" ht="12.75">
      <c r="AC2838" s="1"/>
    </row>
    <row r="2839" ht="12.75">
      <c r="AC2839" s="1"/>
    </row>
    <row r="2840" ht="12.75">
      <c r="AC2840" s="1"/>
    </row>
    <row r="2841" ht="12.75">
      <c r="AC2841" s="1"/>
    </row>
    <row r="2842" ht="12.75">
      <c r="AC2842" s="1"/>
    </row>
    <row r="2843" ht="12.75">
      <c r="AC2843" s="1"/>
    </row>
    <row r="2844" ht="12.75">
      <c r="AC2844" s="1"/>
    </row>
    <row r="2845" ht="12.75">
      <c r="AC2845" s="1"/>
    </row>
    <row r="2846" ht="12.75">
      <c r="AC2846" s="1"/>
    </row>
    <row r="2847" ht="12.75">
      <c r="AC2847" s="1"/>
    </row>
    <row r="2848" ht="12.75">
      <c r="AC2848" s="1"/>
    </row>
    <row r="2849" ht="12.75">
      <c r="AC2849" s="1"/>
    </row>
    <row r="2850" ht="12.75">
      <c r="AC2850" s="1"/>
    </row>
    <row r="2851" ht="12.75">
      <c r="AC2851" s="1"/>
    </row>
    <row r="2852" ht="12.75">
      <c r="AC2852" s="1"/>
    </row>
    <row r="2853" ht="12.75">
      <c r="AC2853" s="1"/>
    </row>
    <row r="2854" ht="12.75">
      <c r="AC2854" s="1"/>
    </row>
    <row r="2855" ht="12.75">
      <c r="AC2855" s="1"/>
    </row>
    <row r="2856" ht="12.75">
      <c r="AC2856" s="1"/>
    </row>
    <row r="2857" ht="12.75">
      <c r="AC2857" s="1"/>
    </row>
    <row r="2858" ht="12.75">
      <c r="AC2858" s="1"/>
    </row>
    <row r="2859" ht="12.75">
      <c r="AC2859" s="1"/>
    </row>
    <row r="2860" ht="12.75">
      <c r="AC2860" s="1"/>
    </row>
    <row r="2861" ht="12.75">
      <c r="AC2861" s="1"/>
    </row>
    <row r="2862" ht="12.75">
      <c r="AC2862" s="1"/>
    </row>
    <row r="2863" ht="12.75">
      <c r="AC2863" s="1"/>
    </row>
    <row r="2864" ht="12.75">
      <c r="AC2864" s="1"/>
    </row>
    <row r="2865" ht="12.75">
      <c r="AC2865" s="1"/>
    </row>
    <row r="2866" ht="12.75">
      <c r="AC2866" s="1"/>
    </row>
    <row r="2867" ht="12.75">
      <c r="AC2867" s="1"/>
    </row>
    <row r="2868" ht="12.75">
      <c r="AC2868" s="1"/>
    </row>
    <row r="2869" ht="12.75">
      <c r="AC2869" s="1"/>
    </row>
    <row r="2870" ht="12.75">
      <c r="AC2870" s="1"/>
    </row>
    <row r="2871" ht="12.75">
      <c r="AC2871" s="1"/>
    </row>
    <row r="2872" ht="12.75">
      <c r="AC2872" s="1"/>
    </row>
    <row r="2873" ht="12.75">
      <c r="AC2873" s="1"/>
    </row>
    <row r="2874" ht="12.75">
      <c r="AC2874" s="1"/>
    </row>
    <row r="2875" ht="12.75">
      <c r="AC2875" s="1"/>
    </row>
    <row r="2876" ht="12.75">
      <c r="AC2876" s="1"/>
    </row>
    <row r="2877" ht="12.75">
      <c r="AC2877" s="1"/>
    </row>
    <row r="2878" ht="12.75">
      <c r="AC2878" s="1"/>
    </row>
    <row r="2879" ht="12.75">
      <c r="AC2879" s="1"/>
    </row>
    <row r="2880" ht="12.75">
      <c r="AC2880" s="1"/>
    </row>
    <row r="2881" ht="12.75">
      <c r="AC2881" s="1"/>
    </row>
    <row r="2882" ht="12.75">
      <c r="AC2882" s="1"/>
    </row>
    <row r="2883" ht="12.75">
      <c r="AC2883" s="1"/>
    </row>
    <row r="2884" ht="12.75">
      <c r="AC2884" s="1"/>
    </row>
    <row r="2885" ht="12.75">
      <c r="AC2885" s="1"/>
    </row>
    <row r="2886" ht="12.75">
      <c r="AC2886" s="1"/>
    </row>
    <row r="2887" ht="12.75">
      <c r="AC2887" s="1"/>
    </row>
    <row r="2888" ht="12.75">
      <c r="AC2888" s="1"/>
    </row>
    <row r="2889" ht="12.75">
      <c r="AC2889" s="1"/>
    </row>
    <row r="2890" ht="12.75">
      <c r="AC2890" s="1"/>
    </row>
    <row r="2891" ht="12.75">
      <c r="AC2891" s="1"/>
    </row>
    <row r="2892" ht="12.75">
      <c r="AC2892" s="1"/>
    </row>
    <row r="2893" ht="12.75">
      <c r="AC2893" s="1"/>
    </row>
    <row r="2894" ht="12.75">
      <c r="AC2894" s="1"/>
    </row>
    <row r="2895" ht="12.75">
      <c r="AC2895" s="1"/>
    </row>
    <row r="2896" ht="12.75">
      <c r="AC2896" s="1"/>
    </row>
    <row r="2897" ht="12.75">
      <c r="AC2897" s="1"/>
    </row>
    <row r="2898" ht="12.75">
      <c r="AC2898" s="1"/>
    </row>
    <row r="2899" ht="12.75">
      <c r="AC2899" s="1"/>
    </row>
    <row r="2900" ht="12.75">
      <c r="AC2900" s="1"/>
    </row>
    <row r="2901" ht="12.75">
      <c r="AC2901" s="1"/>
    </row>
    <row r="2902" ht="12.75">
      <c r="AC2902" s="1"/>
    </row>
    <row r="2903" ht="12.75">
      <c r="AC2903" s="1"/>
    </row>
    <row r="2904" ht="12.75">
      <c r="AC2904" s="1"/>
    </row>
    <row r="2905" ht="12.75">
      <c r="AC2905" s="1"/>
    </row>
    <row r="2906" ht="12.75">
      <c r="AC2906" s="1"/>
    </row>
    <row r="2907" ht="12.75">
      <c r="AC2907" s="1"/>
    </row>
    <row r="2908" ht="12.75">
      <c r="AC2908" s="1"/>
    </row>
    <row r="2909" ht="12.75">
      <c r="AC2909" s="1"/>
    </row>
    <row r="2910" ht="12.75">
      <c r="AC2910" s="1"/>
    </row>
    <row r="2911" ht="12.75">
      <c r="AC2911" s="1"/>
    </row>
    <row r="2912" ht="12.75">
      <c r="AC2912" s="1"/>
    </row>
    <row r="2913" ht="12.75">
      <c r="AC2913" s="1"/>
    </row>
    <row r="2914" ht="12.75">
      <c r="AC2914" s="1"/>
    </row>
    <row r="2915" ht="12.75">
      <c r="AC2915" s="1"/>
    </row>
    <row r="2916" ht="12.75">
      <c r="AC2916" s="1"/>
    </row>
    <row r="2917" ht="12.75">
      <c r="AC2917" s="1"/>
    </row>
    <row r="2918" ht="12.75">
      <c r="AC2918" s="1"/>
    </row>
    <row r="2919" ht="12.75">
      <c r="AC2919" s="1"/>
    </row>
    <row r="2920" ht="12.75">
      <c r="AC2920" s="1"/>
    </row>
    <row r="2921" ht="12.75">
      <c r="AC2921" s="1"/>
    </row>
    <row r="2922" ht="12.75">
      <c r="AC2922" s="1"/>
    </row>
    <row r="2923" ht="12.75">
      <c r="AC2923" s="1"/>
    </row>
    <row r="2924" ht="12.75">
      <c r="AC2924" s="1"/>
    </row>
    <row r="2925" ht="12.75">
      <c r="AC2925" s="1"/>
    </row>
    <row r="2926" ht="12.75">
      <c r="AC2926" s="1"/>
    </row>
    <row r="2927" ht="12.75">
      <c r="AC2927" s="1"/>
    </row>
    <row r="2928" ht="12.75">
      <c r="AC2928" s="1"/>
    </row>
    <row r="2929" ht="12.75">
      <c r="AC2929" s="1"/>
    </row>
    <row r="2930" ht="12.75">
      <c r="AC2930" s="1"/>
    </row>
    <row r="2931" ht="12.75">
      <c r="AC2931" s="1"/>
    </row>
    <row r="2932" ht="12.75">
      <c r="AC2932" s="1"/>
    </row>
    <row r="2933" ht="12.75">
      <c r="AC2933" s="1"/>
    </row>
    <row r="2934" ht="12.75">
      <c r="AC2934" s="1"/>
    </row>
    <row r="2935" ht="12.75">
      <c r="AC2935" s="1"/>
    </row>
    <row r="2936" ht="12.75">
      <c r="AC2936" s="1"/>
    </row>
    <row r="2937" ht="12.75">
      <c r="AC2937" s="1"/>
    </row>
    <row r="2938" ht="12.75">
      <c r="AC2938" s="1"/>
    </row>
    <row r="2939" ht="12.75">
      <c r="AC2939" s="1"/>
    </row>
    <row r="2940" ht="12.75">
      <c r="AC2940" s="1"/>
    </row>
    <row r="2941" ht="12.75">
      <c r="AC2941" s="1"/>
    </row>
    <row r="2942" ht="12.75">
      <c r="AC2942" s="1"/>
    </row>
    <row r="2943" ht="12.75">
      <c r="AC2943" s="1"/>
    </row>
    <row r="2944" ht="12.75">
      <c r="AC2944" s="1"/>
    </row>
    <row r="2945" ht="12.75">
      <c r="AC2945" s="1"/>
    </row>
    <row r="2946" ht="12.75">
      <c r="AC2946" s="1"/>
    </row>
    <row r="2947" ht="12.75">
      <c r="AC2947" s="1"/>
    </row>
    <row r="2948" ht="12.75">
      <c r="AC2948" s="1"/>
    </row>
    <row r="2949" ht="12.75">
      <c r="AC2949" s="1"/>
    </row>
    <row r="2950" ht="12.75">
      <c r="AC2950" s="1"/>
    </row>
    <row r="2951" ht="12.75">
      <c r="AC2951" s="1"/>
    </row>
    <row r="2952" ht="12.75">
      <c r="AC2952" s="1"/>
    </row>
    <row r="2953" ht="12.75">
      <c r="AC2953" s="1"/>
    </row>
    <row r="2954" ht="12.75">
      <c r="AC2954" s="1"/>
    </row>
    <row r="2955" ht="12.75">
      <c r="AC2955" s="1"/>
    </row>
    <row r="2956" ht="12.75">
      <c r="AC2956" s="1"/>
    </row>
    <row r="2957" ht="12.75">
      <c r="AC2957" s="1"/>
    </row>
    <row r="2958" ht="12.75">
      <c r="AC2958" s="1"/>
    </row>
    <row r="2959" ht="12.75">
      <c r="AC2959" s="1"/>
    </row>
    <row r="2960" ht="12.75">
      <c r="AC2960" s="1"/>
    </row>
    <row r="2961" ht="12.75">
      <c r="AC2961" s="1"/>
    </row>
    <row r="2962" ht="12.75">
      <c r="AC2962" s="1"/>
    </row>
    <row r="2963" ht="12.75">
      <c r="AC2963" s="1"/>
    </row>
    <row r="2964" ht="12.75">
      <c r="AC2964" s="1"/>
    </row>
    <row r="2965" ht="12.75">
      <c r="AC2965" s="1"/>
    </row>
    <row r="2966" ht="12.75">
      <c r="AC2966" s="1"/>
    </row>
    <row r="2967" ht="12.75">
      <c r="AC2967" s="1"/>
    </row>
    <row r="2968" ht="12.75">
      <c r="AC2968" s="1"/>
    </row>
    <row r="2969" ht="12.75">
      <c r="AC2969" s="1"/>
    </row>
    <row r="2970" ht="12.75">
      <c r="AC2970" s="1"/>
    </row>
    <row r="2971" ht="12.75">
      <c r="AC2971" s="1"/>
    </row>
    <row r="2972" ht="12.75">
      <c r="AC2972" s="1"/>
    </row>
    <row r="2973" ht="12.75">
      <c r="AC2973" s="1"/>
    </row>
    <row r="2974" ht="12.75">
      <c r="AC2974" s="1"/>
    </row>
    <row r="2975" ht="12.75">
      <c r="AC2975" s="1"/>
    </row>
    <row r="2976" ht="12.75">
      <c r="AC2976" s="1"/>
    </row>
    <row r="2977" ht="12.75">
      <c r="AC2977" s="1"/>
    </row>
    <row r="2978" ht="12.75">
      <c r="AC2978" s="1"/>
    </row>
    <row r="2979" ht="12.75">
      <c r="AC2979" s="1"/>
    </row>
    <row r="2980" ht="12.75">
      <c r="AC2980" s="1"/>
    </row>
    <row r="2981" ht="12.75">
      <c r="AC2981" s="1"/>
    </row>
    <row r="2982" ht="12.75">
      <c r="AC2982" s="1"/>
    </row>
    <row r="2983" ht="12.75">
      <c r="AC2983" s="1"/>
    </row>
    <row r="2984" ht="12.75">
      <c r="AC2984" s="1"/>
    </row>
    <row r="2985" ht="12.75">
      <c r="AC2985" s="1"/>
    </row>
    <row r="2986" ht="12.75">
      <c r="AC2986" s="1"/>
    </row>
    <row r="2987" ht="12.75">
      <c r="AC2987" s="1"/>
    </row>
    <row r="2988" ht="12.75">
      <c r="AC2988" s="1"/>
    </row>
    <row r="2989" ht="12.75">
      <c r="AC2989" s="1"/>
    </row>
    <row r="2990" ht="12.75">
      <c r="AC2990" s="1"/>
    </row>
    <row r="2991" ht="12.75">
      <c r="AC2991" s="1"/>
    </row>
    <row r="2992" ht="12.75">
      <c r="AC2992" s="1"/>
    </row>
    <row r="2993" ht="12.75">
      <c r="AC2993" s="1"/>
    </row>
    <row r="2994" ht="12.75">
      <c r="AC2994" s="1"/>
    </row>
    <row r="2995" ht="12.75">
      <c r="AC2995" s="1"/>
    </row>
    <row r="2996" ht="12.75">
      <c r="AC2996" s="1"/>
    </row>
    <row r="2997" ht="12.75">
      <c r="AC2997" s="1"/>
    </row>
    <row r="2998" ht="12.75">
      <c r="AC2998" s="1"/>
    </row>
    <row r="2999" ht="12.75">
      <c r="AC2999" s="1"/>
    </row>
    <row r="3000" ht="12.75">
      <c r="AC3000" s="1"/>
    </row>
    <row r="3001" ht="12.75">
      <c r="AC3001" s="1"/>
    </row>
    <row r="3002" ht="12.75">
      <c r="AC3002" s="1"/>
    </row>
    <row r="3003" ht="12.75">
      <c r="AC3003" s="1"/>
    </row>
    <row r="3004" ht="12.75">
      <c r="AC3004" s="1"/>
    </row>
    <row r="3005" ht="12.75">
      <c r="AC3005" s="1"/>
    </row>
    <row r="3006" ht="12.75">
      <c r="AC3006" s="1"/>
    </row>
    <row r="3007" ht="12.75">
      <c r="AC3007" s="1"/>
    </row>
    <row r="3008" ht="12.75">
      <c r="AC3008" s="1"/>
    </row>
    <row r="3009" ht="12.75">
      <c r="AC3009" s="1"/>
    </row>
    <row r="3010" ht="12.75">
      <c r="AC3010" s="1"/>
    </row>
    <row r="3011" ht="12.75">
      <c r="AC3011" s="1"/>
    </row>
    <row r="3012" ht="12.75">
      <c r="AC3012" s="1"/>
    </row>
    <row r="3013" ht="12.75">
      <c r="AC3013" s="1"/>
    </row>
    <row r="3014" ht="12.75">
      <c r="AC3014" s="1"/>
    </row>
    <row r="3015" ht="12.75">
      <c r="AC3015" s="1"/>
    </row>
    <row r="3016" ht="12.75">
      <c r="AC3016" s="1"/>
    </row>
    <row r="3017" ht="12.75">
      <c r="AC3017" s="1"/>
    </row>
    <row r="3018" ht="12.75">
      <c r="AC3018" s="1"/>
    </row>
    <row r="3019" ht="12.75">
      <c r="AC3019" s="1"/>
    </row>
    <row r="3020" ht="12.75">
      <c r="AC3020" s="1"/>
    </row>
    <row r="3021" ht="12.75">
      <c r="AC3021" s="1"/>
    </row>
    <row r="3022" ht="12.75">
      <c r="AC3022" s="1"/>
    </row>
    <row r="3023" ht="12.75">
      <c r="AC3023" s="1"/>
    </row>
    <row r="3024" ht="12.75">
      <c r="AC3024" s="1"/>
    </row>
    <row r="3025" ht="12.75">
      <c r="AC3025" s="1"/>
    </row>
    <row r="3026" ht="12.75">
      <c r="AC3026" s="1"/>
    </row>
    <row r="3027" ht="12.75">
      <c r="AC3027" s="1"/>
    </row>
    <row r="3028" ht="12.75">
      <c r="AC3028" s="1"/>
    </row>
    <row r="3029" ht="12.75">
      <c r="AC3029" s="1"/>
    </row>
    <row r="3030" ht="12.75">
      <c r="AC3030" s="1"/>
    </row>
    <row r="3031" ht="12.75">
      <c r="AC3031" s="1"/>
    </row>
    <row r="3032" ht="12.75">
      <c r="AC3032" s="1"/>
    </row>
    <row r="3033" ht="12.75">
      <c r="AC3033" s="1"/>
    </row>
    <row r="3034" ht="12.75">
      <c r="AC3034" s="1"/>
    </row>
    <row r="3035" ht="12.75">
      <c r="AC3035" s="1"/>
    </row>
    <row r="3036" ht="12.75">
      <c r="AC3036" s="1"/>
    </row>
    <row r="3037" ht="12.75">
      <c r="AC3037" s="1"/>
    </row>
    <row r="3038" ht="12.75">
      <c r="AC3038" s="1"/>
    </row>
    <row r="3039" ht="12.75">
      <c r="AC3039" s="1"/>
    </row>
    <row r="3040" ht="12.75">
      <c r="AC3040" s="1"/>
    </row>
    <row r="3041" ht="12.75">
      <c r="AC3041" s="1"/>
    </row>
    <row r="3042" ht="12.75">
      <c r="AC3042" s="1"/>
    </row>
    <row r="3043" ht="12.75">
      <c r="AC3043" s="1"/>
    </row>
    <row r="3044" ht="12.75">
      <c r="AC3044" s="1"/>
    </row>
    <row r="3045" ht="12.75">
      <c r="AC3045" s="1"/>
    </row>
    <row r="3046" ht="12.75">
      <c r="AC3046" s="1"/>
    </row>
    <row r="3047" ht="12.75">
      <c r="AC3047" s="1"/>
    </row>
    <row r="3048" ht="12.75">
      <c r="AC3048" s="1"/>
    </row>
    <row r="3049" ht="12.75">
      <c r="AC3049" s="1"/>
    </row>
    <row r="3050" ht="12.75">
      <c r="AC3050" s="1"/>
    </row>
    <row r="3051" ht="12.75">
      <c r="AC3051" s="1"/>
    </row>
    <row r="3052" ht="12.75">
      <c r="AC3052" s="1"/>
    </row>
    <row r="3053" ht="12.75">
      <c r="AC3053" s="1"/>
    </row>
    <row r="3054" ht="12.75">
      <c r="AC3054" s="1"/>
    </row>
    <row r="3055" ht="12.75">
      <c r="AC3055" s="1"/>
    </row>
    <row r="3056" ht="12.75">
      <c r="AC3056" s="1"/>
    </row>
    <row r="3057" ht="12.75">
      <c r="AC3057" s="1"/>
    </row>
    <row r="3058" ht="12.75">
      <c r="AC3058" s="1"/>
    </row>
    <row r="3059" ht="12.75">
      <c r="AC3059" s="1"/>
    </row>
    <row r="3060" ht="12.75">
      <c r="AC3060" s="1"/>
    </row>
    <row r="3061" ht="12.75">
      <c r="AC3061" s="1"/>
    </row>
    <row r="3062" ht="12.75">
      <c r="AC3062" s="1"/>
    </row>
    <row r="3063" ht="12.75">
      <c r="AC3063" s="1"/>
    </row>
    <row r="3064" ht="12.75">
      <c r="AC3064" s="1"/>
    </row>
    <row r="3065" ht="12.75">
      <c r="AC3065" s="1"/>
    </row>
    <row r="3066" ht="12.75">
      <c r="AC3066" s="1"/>
    </row>
    <row r="3067" ht="12.75">
      <c r="AC3067" s="1"/>
    </row>
    <row r="3068" ht="12.75">
      <c r="AC3068" s="1"/>
    </row>
    <row r="3069" ht="12.75">
      <c r="AC3069" s="1"/>
    </row>
    <row r="3070" ht="12.75">
      <c r="AC3070" s="1"/>
    </row>
    <row r="3071" ht="12.75">
      <c r="AC3071" s="1"/>
    </row>
    <row r="3072" ht="12.75">
      <c r="AC3072" s="1"/>
    </row>
    <row r="3073" ht="12.75">
      <c r="AC3073" s="1"/>
    </row>
    <row r="3074" ht="12.75">
      <c r="AC3074" s="1"/>
    </row>
    <row r="3075" ht="12.75">
      <c r="AC3075" s="1"/>
    </row>
    <row r="3076" ht="12.75">
      <c r="AC3076" s="1"/>
    </row>
    <row r="3077" ht="12.75">
      <c r="AC3077" s="1"/>
    </row>
    <row r="3078" ht="12.75">
      <c r="AC3078" s="1"/>
    </row>
    <row r="3079" ht="12.75">
      <c r="AC3079" s="1"/>
    </row>
    <row r="3080" ht="12.75">
      <c r="AC3080" s="1"/>
    </row>
    <row r="3081" ht="12.75">
      <c r="AC3081" s="1"/>
    </row>
    <row r="3082" ht="12.75">
      <c r="AC3082" s="1"/>
    </row>
  </sheetData>
  <sheetProtection/>
  <mergeCells count="12">
    <mergeCell ref="AD4:AD36"/>
    <mergeCell ref="B54:F54"/>
    <mergeCell ref="G54:AC54"/>
    <mergeCell ref="E55:E57"/>
    <mergeCell ref="B56:D56"/>
    <mergeCell ref="B1:P1"/>
    <mergeCell ref="Q1:AB1"/>
    <mergeCell ref="B2:F2"/>
    <mergeCell ref="G2:AC2"/>
    <mergeCell ref="B58:E58"/>
    <mergeCell ref="E59:E61"/>
    <mergeCell ref="B60:D60"/>
  </mergeCells>
  <conditionalFormatting sqref="G145:AC146 G130:AC131 G139:AC139 F70:F71 G115:AC116 G100:AC101 G79:AC79 G109:AC109 G94:AC94 G85:AC86 G124:AC124">
    <cfRule type="cellIs" priority="1" dxfId="1" operator="equal" stopIfTrue="1">
      <formula>"FAIL"</formula>
    </cfRule>
    <cfRule type="cellIs" priority="2" dxfId="0" operator="equal" stopIfTrue="1">
      <formula>"PASS"</formula>
    </cfRule>
  </conditionalFormatting>
  <printOptions/>
  <pageMargins left="0.75" right="0.75" top="1" bottom="1" header="0.5" footer="0.5"/>
  <pageSetup horizontalDpi="600" verticalDpi="600" orientation="portrait" r:id="rId8"/>
  <ignoredErrors>
    <ignoredError sqref="W79 W139 W124 W94 W109" formula="1"/>
  </ignoredErrors>
  <drawing r:id="rId7"/>
  <legacyDrawing r:id="rId6"/>
  <oleObjects>
    <oleObject progId="Equation.3" shapeId="5028589" r:id="rId1"/>
    <oleObject progId="Equation.3" shapeId="5029587" r:id="rId2"/>
    <oleObject progId="Equation.3" shapeId="5029588" r:id="rId3"/>
    <oleObject progId="Equation.3" shapeId="5029589" r:id="rId4"/>
    <oleObject progId="Equation.3" shapeId="502959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RPP-WTP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CJLUCAS</dc:creator>
  <cp:keywords/>
  <dc:description/>
  <cp:lastModifiedBy>Rebekah Bennett</cp:lastModifiedBy>
  <cp:lastPrinted>2010-11-11T02:29:14Z</cp:lastPrinted>
  <dcterms:created xsi:type="dcterms:W3CDTF">2004-05-19T22:23:47Z</dcterms:created>
  <dcterms:modified xsi:type="dcterms:W3CDTF">2017-05-26T23:00:45Z</dcterms:modified>
  <cp:category/>
  <cp:version/>
  <cp:contentType/>
  <cp:contentStatus/>
</cp:coreProperties>
</file>